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51" firstSheet="1" activeTab="1"/>
  </bookViews>
  <sheets>
    <sheet name="GetAllSheets" sheetId="70" state="hidden" r:id="rId1"/>
    <sheet name="CONTENTS" sheetId="69" r:id="rId2"/>
    <sheet name="GUIDE TO SPREADSHEET" sheetId="68" r:id="rId3"/>
    <sheet name="INTRODUCTION, DEFINITIONS --&gt;" sheetId="11" r:id="rId4"/>
    <sheet name="Disability Names" sheetId="12" r:id="rId5"/>
    <sheet name="PARTICIPANTS-&gt;" sheetId="5" r:id="rId6"/>
    <sheet name="8. Summary" sheetId="82" r:id="rId7"/>
    <sheet name="9. Co-disabilities" sheetId="2" r:id="rId8"/>
    <sheet name="10. Participant Rates State" sheetId="71" r:id="rId9"/>
    <sheet name="11. Participant Rates Age" sheetId="72" r:id="rId10"/>
    <sheet name="12. Participants Over Time" sheetId="73" r:id="rId11"/>
    <sheet name="13. Participants by Age Group 1" sheetId="74" r:id="rId12"/>
    <sheet name="14. Participants by Age Group 2" sheetId="75" r:id="rId13"/>
    <sheet name="15. Indigenous and CALD Status" sheetId="76" r:id="rId14"/>
    <sheet name="16. Existing, New status by LoF" sheetId="79" r:id="rId15"/>
    <sheet name="17. Gender and Remoteness" sheetId="78" r:id="rId16"/>
    <sheet name="PARTICIPANT EXPERIENCE --&gt;" sheetId="81" r:id="rId17"/>
    <sheet name="19. Summary" sheetId="1" r:id="rId18"/>
    <sheet name="20. Access decisions Entry type" sheetId="83" r:id="rId19"/>
    <sheet name="21. Access decisions by Age" sheetId="84" r:id="rId20"/>
    <sheet name="22. Access decisions accessType" sheetId="85" r:id="rId21"/>
    <sheet name="23. Access Metrics" sheetId="86" r:id="rId22"/>
    <sheet name="24. Planning metrics" sheetId="87" r:id="rId23"/>
    <sheet name="25. PRR Metrics" sheetId="88" r:id="rId24"/>
    <sheet name="26. Reviewable Decision Metrics" sheetId="89" r:id="rId25"/>
    <sheet name="27. Plan Management Type" sheetId="90" r:id="rId26"/>
    <sheet name="28. Scheme Exit Rates" sheetId="91" r:id="rId27"/>
    <sheet name="29. Complaint Rates" sheetId="92" r:id="rId28"/>
    <sheet name="30. Closing Complaints" sheetId="93" r:id="rId29"/>
    <sheet name="31. AAT Cases" sheetId="94" r:id="rId30"/>
    <sheet name="Committed Supports-&gt;" sheetId="95" r:id="rId31"/>
    <sheet name="33. Summary" sheetId="97" r:id="rId32"/>
    <sheet name="34. Trend in Committed Supports" sheetId="98" r:id="rId33"/>
    <sheet name="35. Committed Supports by Age" sheetId="99" r:id="rId34"/>
    <sheet name="36. Committed Supports Distrib." sheetId="100" r:id="rId35"/>
    <sheet name="37. Types of Committed Supports" sheetId="101" r:id="rId36"/>
    <sheet name="38. Committed Supports changes" sheetId="102" r:id="rId37"/>
    <sheet name="39. Average annualised payments" sheetId="103" r:id="rId38"/>
    <sheet name="40. Non-SIL utilisation by time" sheetId="104" r:id="rId39"/>
    <sheet name="41. Non-SIL utilisation by age" sheetId="105" r:id="rId40"/>
    <sheet name="Outcomes-&gt;" sheetId="6" r:id="rId41"/>
    <sheet name="44. Summary - Participants" sheetId="3" r:id="rId42"/>
    <sheet name="45. Summary - Family and Carers" sheetId="4" r:id="rId43"/>
    <sheet name="46. Summary - NDIS Helped" sheetId="7" r:id="rId44"/>
    <sheet name="47. Summary - Goals, PSS" sheetId="8" r:id="rId45"/>
    <sheet name="49. Participant Goals" sheetId="9" r:id="rId46"/>
    <sheet name="50. Participant Baseline (HI) 1" sheetId="13" r:id="rId47"/>
    <sheet name="51. Participant Baseline (HI) 2" sheetId="14" r:id="rId48"/>
    <sheet name="52. Participant Baseline (VI) 1" sheetId="16" r:id="rId49"/>
    <sheet name="53. Participant Baseline (VI) 2" sheetId="17" r:id="rId50"/>
    <sheet name="54. Participant Baseline OSSI 1" sheetId="18" r:id="rId51"/>
    <sheet name="55. Participant Baseline OSSI 2" sheetId="19" r:id="rId52"/>
    <sheet name="56. FC Baseline (HI) 1" sheetId="20" r:id="rId53"/>
    <sheet name="57. FC Baseline (HI) 2" sheetId="21" r:id="rId54"/>
    <sheet name="58. FC Baseline (HI) 3" sheetId="22" r:id="rId55"/>
    <sheet name="59. FC Baseline (VI) 1" sheetId="24" r:id="rId56"/>
    <sheet name="60. FC Baseline (VI) 2" sheetId="25" r:id="rId57"/>
    <sheet name="61. FC Baseline (VI) 3" sheetId="26" r:id="rId58"/>
    <sheet name="62. FC Baseline (OSSI) 1" sheetId="27" r:id="rId59"/>
    <sheet name="63. FC Baseline (OSSI) 2" sheetId="28" r:id="rId60"/>
    <sheet name="64. FC Baseline (OSSI) 3" sheetId="29" r:id="rId61"/>
    <sheet name="65. Participant Trend (HI) 1" sheetId="30" r:id="rId62"/>
    <sheet name="66. Participant Trend (HI) 2" sheetId="31" r:id="rId63"/>
    <sheet name="67. Participant Trend (HI) 3" sheetId="32" r:id="rId64"/>
    <sheet name="68. Participant Trend (HI) 4" sheetId="33" r:id="rId65"/>
    <sheet name="69. Participant Trend (VI) 1" sheetId="34" r:id="rId66"/>
    <sheet name="70. Participant Trend (VI) 2" sheetId="35" r:id="rId67"/>
    <sheet name="71. Participant Trend (VI) 3" sheetId="36" r:id="rId68"/>
    <sheet name="72. Participant Trend (VI) 4" sheetId="37" r:id="rId69"/>
    <sheet name="73. Participant Trend (OSSI) 1" sheetId="38" r:id="rId70"/>
    <sheet name="74. Participant Trend (OSSI) 2" sheetId="39" r:id="rId71"/>
    <sheet name="75. Participant Trend (OSSI) 3" sheetId="40" r:id="rId72"/>
    <sheet name="76. Participant Trend (OSSI) 4" sheetId="41" r:id="rId73"/>
    <sheet name="77. FC Trend (HI) 1" sheetId="46" r:id="rId74"/>
    <sheet name="78. FC Trend (HI) 2" sheetId="42" r:id="rId75"/>
    <sheet name="79. FC Trend (HI) 3" sheetId="47" r:id="rId76"/>
    <sheet name="80. FC Trend (VI) 1" sheetId="48" r:id="rId77"/>
    <sheet name="81. FC Trend (VI) 2" sheetId="49" r:id="rId78"/>
    <sheet name="82. FC Trend (VI) 3" sheetId="50" r:id="rId79"/>
    <sheet name="83. FC Trend (OSSI) 1" sheetId="51" r:id="rId80"/>
    <sheet name="84. FC Trend (OSSI) 2" sheetId="52" r:id="rId81"/>
    <sheet name="85. Participants Helped (HI) 1" sheetId="55" r:id="rId82"/>
    <sheet name="86. Participants Helped (HI) 2" sheetId="56" r:id="rId83"/>
    <sheet name="87. Participants Helped (VI) 1" sheetId="57" r:id="rId84"/>
    <sheet name="88. Participants Helped (VI) 2" sheetId="58" r:id="rId85"/>
    <sheet name="89. Participants Helped OSSI 1" sheetId="59" r:id="rId86"/>
    <sheet name="90. Participants Helped OSSI 2" sheetId="60" r:id="rId87"/>
    <sheet name="91. FC Helped (HI) 1" sheetId="61" r:id="rId88"/>
    <sheet name="92. FC Helped (HI) 2" sheetId="62" r:id="rId89"/>
    <sheet name="93. FC Helped (VI) 1" sheetId="63" r:id="rId90"/>
    <sheet name="94. FC Helped (VI) 2" sheetId="64" r:id="rId91"/>
    <sheet name="95. FC Helped (OSSI)" sheetId="65" r:id="rId92"/>
    <sheet name="96. PSS 1" sheetId="66" r:id="rId93"/>
    <sheet name="97. PSS 2" sheetId="67" r:id="rId94"/>
  </sheets>
  <definedNames>
    <definedName name="_AMO_UniqueIdentifier" hidden="1">"'4b40624d-fee1-46f6-b9fa-92094d676d45'"</definedName>
    <definedName name="All">'Disability Names'!$A$5</definedName>
    <definedName name="HI">'Disability Names'!$A$2</definedName>
    <definedName name="OSSI">'Disability Names'!$A$4</definedName>
    <definedName name="VI">'Disability Names'!$A$3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64" l="1"/>
  <c r="C4" i="64"/>
  <c r="A15" i="98"/>
  <c r="A27" i="98" s="1"/>
  <c r="B26" i="105" l="1"/>
  <c r="A18" i="73"/>
  <c r="A12" i="73"/>
  <c r="B24" i="84"/>
  <c r="A16" i="93" l="1"/>
  <c r="E33" i="68" l="1"/>
  <c r="H33" i="68"/>
  <c r="I24" i="68"/>
  <c r="F24" i="68"/>
  <c r="C24" i="68"/>
  <c r="B33" i="68"/>
  <c r="C26" i="98" l="1"/>
  <c r="D26" i="98"/>
  <c r="C14" i="98"/>
  <c r="D14" i="98"/>
  <c r="D4" i="98"/>
  <c r="C4" i="98"/>
  <c r="A20" i="98"/>
  <c r="A32" i="98" s="1"/>
  <c r="A18" i="98"/>
  <c r="A30" i="98" s="1"/>
  <c r="A16" i="98"/>
  <c r="A28" i="98" s="1"/>
  <c r="C26" i="105" l="1"/>
  <c r="B15" i="105"/>
  <c r="C15" i="105"/>
  <c r="C4" i="105"/>
  <c r="B4" i="105"/>
  <c r="B24" i="104"/>
  <c r="C24" i="104"/>
  <c r="B14" i="104"/>
  <c r="C14" i="104"/>
  <c r="C4" i="104"/>
  <c r="B4" i="104"/>
  <c r="A15" i="103"/>
  <c r="A10" i="103"/>
  <c r="A16" i="103"/>
  <c r="A11" i="103"/>
  <c r="A6" i="103"/>
  <c r="A5" i="103"/>
  <c r="B28" i="102"/>
  <c r="B16" i="102"/>
  <c r="C28" i="102"/>
  <c r="C16" i="102"/>
  <c r="C4" i="102"/>
  <c r="B4" i="102"/>
  <c r="C28" i="101"/>
  <c r="C16" i="101"/>
  <c r="C4" i="101"/>
  <c r="B34" i="100"/>
  <c r="C34" i="100"/>
  <c r="B19" i="100"/>
  <c r="C19" i="100"/>
  <c r="C4" i="100"/>
  <c r="B4" i="100"/>
  <c r="A7" i="97"/>
  <c r="A16" i="94"/>
  <c r="A10" i="94"/>
  <c r="A4" i="94"/>
  <c r="A10" i="93"/>
  <c r="A4" i="93"/>
  <c r="D22" i="91" l="1"/>
  <c r="D21" i="91"/>
  <c r="D20" i="91"/>
  <c r="D19" i="91"/>
  <c r="D15" i="91"/>
  <c r="D13" i="91"/>
  <c r="D8" i="91"/>
  <c r="D7" i="91"/>
  <c r="D6" i="91"/>
  <c r="A16" i="89"/>
  <c r="A10" i="89"/>
  <c r="A4" i="89"/>
  <c r="D5" i="91" l="1"/>
  <c r="D12" i="91"/>
  <c r="D14" i="91"/>
  <c r="A16" i="88"/>
  <c r="A10" i="88"/>
  <c r="A4" i="88"/>
  <c r="A16" i="87"/>
  <c r="A10" i="87"/>
  <c r="A4" i="87"/>
  <c r="A16" i="86" l="1"/>
  <c r="A10" i="86"/>
  <c r="A4" i="86"/>
  <c r="B14" i="85" l="1"/>
  <c r="C14" i="85"/>
  <c r="B9" i="85"/>
  <c r="C9" i="85"/>
  <c r="C4" i="85"/>
  <c r="B4" i="85"/>
  <c r="B14" i="84"/>
  <c r="B4" i="84"/>
  <c r="A29" i="83"/>
  <c r="A28" i="83"/>
  <c r="A27" i="83"/>
  <c r="A26" i="83"/>
  <c r="A22" i="83"/>
  <c r="A21" i="83"/>
  <c r="A20" i="83"/>
  <c r="A19" i="83"/>
  <c r="A15" i="83"/>
  <c r="A14" i="83"/>
  <c r="A13" i="83"/>
  <c r="A12" i="83"/>
  <c r="A8" i="83"/>
  <c r="A7" i="83"/>
  <c r="A6" i="83"/>
  <c r="A5" i="83"/>
  <c r="A4" i="1"/>
  <c r="A5" i="1"/>
  <c r="A6" i="1"/>
  <c r="A7" i="1"/>
  <c r="E10" i="79"/>
  <c r="D10" i="79"/>
  <c r="C10" i="79"/>
  <c r="B10" i="79"/>
  <c r="E4" i="79"/>
  <c r="D4" i="79"/>
  <c r="C4" i="79"/>
  <c r="B4" i="79"/>
  <c r="E10" i="78"/>
  <c r="D10" i="78"/>
  <c r="C10" i="78"/>
  <c r="B10" i="78"/>
  <c r="E4" i="78"/>
  <c r="D4" i="78"/>
  <c r="C4" i="78"/>
  <c r="B4" i="78"/>
  <c r="A15" i="76"/>
  <c r="A14" i="76"/>
  <c r="A13" i="76"/>
  <c r="A12" i="76"/>
  <c r="A8" i="76"/>
  <c r="A7" i="76"/>
  <c r="A6" i="76"/>
  <c r="A5" i="76"/>
  <c r="B24" i="75"/>
  <c r="B14" i="75"/>
  <c r="B4" i="75"/>
  <c r="B24" i="74"/>
  <c r="B4" i="74"/>
  <c r="B14" i="74"/>
  <c r="A6" i="73"/>
  <c r="A24" i="72"/>
  <c r="A14" i="72"/>
  <c r="A4" i="72"/>
  <c r="C1" i="70" l="1"/>
  <c r="I33" i="68"/>
  <c r="I32" i="68"/>
  <c r="I31" i="68"/>
  <c r="I30" i="68"/>
  <c r="I29" i="68"/>
  <c r="I28" i="68"/>
  <c r="I27" i="68"/>
  <c r="I26" i="68"/>
  <c r="I25" i="68"/>
  <c r="H32" i="68"/>
  <c r="H31" i="68"/>
  <c r="H30" i="68"/>
  <c r="H29" i="68"/>
  <c r="H28" i="68"/>
  <c r="H27" i="68"/>
  <c r="H26" i="68"/>
  <c r="H25" i="68"/>
  <c r="F33" i="68"/>
  <c r="F32" i="68"/>
  <c r="F31" i="68"/>
  <c r="F30" i="68"/>
  <c r="F29" i="68"/>
  <c r="F28" i="68"/>
  <c r="F27" i="68"/>
  <c r="F26" i="68"/>
  <c r="F25" i="68"/>
  <c r="C33" i="68"/>
  <c r="E32" i="68"/>
  <c r="E31" i="68"/>
  <c r="E30" i="68"/>
  <c r="E29" i="68"/>
  <c r="E28" i="68"/>
  <c r="E27" i="68"/>
  <c r="E26" i="68"/>
  <c r="E25" i="68"/>
  <c r="A16" i="71"/>
  <c r="E24" i="68" s="1"/>
  <c r="A28" i="71"/>
  <c r="H24" i="68" s="1"/>
  <c r="C25" i="68"/>
  <c r="C32" i="68"/>
  <c r="C31" i="68"/>
  <c r="C30" i="68"/>
  <c r="C29" i="68"/>
  <c r="C28" i="68"/>
  <c r="C27" i="68"/>
  <c r="C26" i="68"/>
  <c r="A4" i="71"/>
  <c r="B24" i="68" s="1"/>
  <c r="B32" i="68"/>
  <c r="B31" i="68"/>
  <c r="B30" i="68"/>
  <c r="B29" i="68"/>
  <c r="B28" i="68"/>
  <c r="B27" i="68"/>
  <c r="B26" i="68"/>
  <c r="B25" i="68"/>
  <c r="C4" i="65" l="1"/>
  <c r="B5" i="69" l="1"/>
  <c r="C2" i="70"/>
  <c r="C3" i="70"/>
  <c r="B6" i="69" l="1"/>
  <c r="C4" i="70"/>
  <c r="B7" i="69" l="1"/>
  <c r="C5" i="70"/>
  <c r="B8" i="69" l="1"/>
  <c r="C6" i="70"/>
  <c r="C9" i="69"/>
  <c r="B9" i="69" l="1"/>
  <c r="C7" i="70"/>
  <c r="C10" i="69"/>
  <c r="B10" i="69" l="1"/>
  <c r="C8" i="70"/>
  <c r="C11" i="69"/>
  <c r="B11" i="69" l="1"/>
  <c r="C9" i="70"/>
  <c r="C12" i="69"/>
  <c r="B12" i="69" l="1"/>
  <c r="C10" i="70"/>
  <c r="C13" i="69"/>
  <c r="B13" i="69" l="1"/>
  <c r="C11" i="70"/>
  <c r="C14" i="69"/>
  <c r="B14" i="69" l="1"/>
  <c r="C12" i="70"/>
  <c r="C15" i="69"/>
  <c r="B15" i="69" l="1"/>
  <c r="C13" i="70"/>
  <c r="C16" i="69"/>
  <c r="B16" i="69" l="1"/>
  <c r="C14" i="70"/>
  <c r="C17" i="69"/>
  <c r="B17" i="69" l="1"/>
  <c r="C15" i="70"/>
  <c r="C18" i="69"/>
  <c r="B18" i="69" l="1"/>
  <c r="C16" i="70"/>
  <c r="B19" i="69" l="1"/>
  <c r="C17" i="70"/>
  <c r="A19" i="67"/>
  <c r="A12" i="67"/>
  <c r="A12" i="66"/>
  <c r="A5" i="67"/>
  <c r="A5" i="66"/>
  <c r="C4" i="63"/>
  <c r="C17" i="62"/>
  <c r="C4" i="62"/>
  <c r="C4" i="61"/>
  <c r="C4" i="60"/>
  <c r="C23" i="60"/>
  <c r="C17" i="59"/>
  <c r="C4" i="59"/>
  <c r="C23" i="58"/>
  <c r="C4" i="58"/>
  <c r="C17" i="57"/>
  <c r="C4" i="57"/>
  <c r="C23" i="56"/>
  <c r="C4" i="56"/>
  <c r="C17" i="55"/>
  <c r="C4" i="55"/>
  <c r="C4" i="52"/>
  <c r="C4" i="51"/>
  <c r="C4" i="50"/>
  <c r="C4" i="49"/>
  <c r="C4" i="48"/>
  <c r="C4" i="47"/>
  <c r="C4" i="46"/>
  <c r="C4" i="42"/>
  <c r="C4" i="41"/>
  <c r="C4" i="40"/>
  <c r="C4" i="39"/>
  <c r="C4" i="38"/>
  <c r="C4" i="37"/>
  <c r="C4" i="36"/>
  <c r="C4" i="35"/>
  <c r="C4" i="34"/>
  <c r="C4" i="33"/>
  <c r="C4" i="32"/>
  <c r="C4" i="31"/>
  <c r="C4" i="30"/>
  <c r="B4" i="28"/>
  <c r="B4" i="29"/>
  <c r="B4" i="27"/>
  <c r="B4" i="26"/>
  <c r="B4" i="25"/>
  <c r="B4" i="24"/>
  <c r="B4" i="22"/>
  <c r="B4" i="21"/>
  <c r="B4" i="20"/>
  <c r="B4" i="19"/>
  <c r="B16" i="19"/>
  <c r="B11" i="18"/>
  <c r="B4" i="18"/>
  <c r="B4" i="17"/>
  <c r="B16" i="17"/>
  <c r="B11" i="16"/>
  <c r="B4" i="16"/>
  <c r="B16" i="14"/>
  <c r="B4" i="14"/>
  <c r="B11" i="13"/>
  <c r="B4" i="13"/>
  <c r="A12" i="9"/>
  <c r="A8" i="9"/>
  <c r="A4" i="9"/>
  <c r="C20" i="69"/>
  <c r="B20" i="69" l="1"/>
  <c r="C18" i="70"/>
  <c r="C21" i="69"/>
  <c r="B21" i="69" l="1"/>
  <c r="C19" i="70"/>
  <c r="C22" i="69"/>
  <c r="B22" i="69" l="1"/>
  <c r="C20" i="70"/>
  <c r="C23" i="69"/>
  <c r="B23" i="69" l="1"/>
  <c r="C21" i="70"/>
  <c r="C24" i="69"/>
  <c r="B24" i="69" l="1"/>
  <c r="C22" i="70"/>
  <c r="C25" i="69"/>
  <c r="B25" i="69" l="1"/>
  <c r="C23" i="70"/>
  <c r="C26" i="69"/>
  <c r="B26" i="69" l="1"/>
  <c r="C24" i="70"/>
  <c r="C27" i="69"/>
  <c r="B27" i="69" l="1"/>
  <c r="C25" i="70"/>
  <c r="C28" i="69"/>
  <c r="B28" i="69" l="1"/>
  <c r="C26" i="70"/>
  <c r="C29" i="69"/>
  <c r="B29" i="69" l="1"/>
  <c r="C27" i="70"/>
  <c r="C30" i="69"/>
  <c r="B30" i="69" l="1"/>
  <c r="C28" i="70"/>
  <c r="C31" i="69"/>
  <c r="B31" i="69" l="1"/>
  <c r="C29" i="70"/>
  <c r="C32" i="69"/>
  <c r="B32" i="69" l="1"/>
  <c r="C30" i="70"/>
  <c r="B33" i="69" l="1"/>
  <c r="C31" i="70"/>
  <c r="C34" i="69"/>
  <c r="B34" i="69" l="1"/>
  <c r="C32" i="70"/>
  <c r="C35" i="69"/>
  <c r="B35" i="69" l="1"/>
  <c r="C33" i="70"/>
  <c r="C36" i="69"/>
  <c r="B36" i="69" l="1"/>
  <c r="C34" i="70"/>
  <c r="C37" i="69"/>
  <c r="B37" i="69" l="1"/>
  <c r="C35" i="70"/>
  <c r="C38" i="69"/>
  <c r="B38" i="69" l="1"/>
  <c r="C36" i="70"/>
  <c r="C39" i="69"/>
  <c r="B39" i="69" l="1"/>
  <c r="C37" i="70"/>
  <c r="C40" i="69"/>
  <c r="B40" i="69" l="1"/>
  <c r="C38" i="70"/>
  <c r="C41" i="69"/>
  <c r="B41" i="69" l="1"/>
  <c r="C39" i="70"/>
  <c r="C42" i="69"/>
  <c r="B42" i="69" l="1"/>
  <c r="C40" i="70"/>
  <c r="B43" i="69" l="1"/>
  <c r="C41" i="70"/>
  <c r="C44" i="69"/>
  <c r="B44" i="69" l="1"/>
  <c r="C42" i="70"/>
  <c r="C45" i="69"/>
  <c r="B45" i="69" l="1"/>
  <c r="C43" i="70"/>
  <c r="C46" i="69"/>
  <c r="B46" i="69" l="1"/>
  <c r="C44" i="70"/>
  <c r="C47" i="69"/>
  <c r="B47" i="69" l="1"/>
  <c r="C45" i="70"/>
  <c r="C48" i="69"/>
  <c r="B48" i="69" l="1"/>
  <c r="C46" i="70"/>
  <c r="C49" i="69"/>
  <c r="B49" i="69" l="1"/>
  <c r="C47" i="70"/>
  <c r="C50" i="69"/>
  <c r="B50" i="69" l="1"/>
  <c r="C48" i="70"/>
  <c r="C51" i="69"/>
  <c r="B51" i="69" l="1"/>
  <c r="C49" i="70"/>
  <c r="C52" i="69"/>
  <c r="B52" i="69" l="1"/>
  <c r="C50" i="70"/>
  <c r="C53" i="69"/>
  <c r="B53" i="69" l="1"/>
  <c r="C51" i="70"/>
  <c r="C54" i="69"/>
  <c r="B54" i="69" l="1"/>
  <c r="C52" i="70"/>
  <c r="C55" i="69"/>
  <c r="B55" i="69" l="1"/>
  <c r="C53" i="70"/>
  <c r="C56" i="69"/>
  <c r="B56" i="69" l="1"/>
  <c r="C54" i="70"/>
  <c r="C57" i="69"/>
  <c r="B57" i="69" l="1"/>
  <c r="C55" i="70"/>
  <c r="C58" i="69"/>
  <c r="B58" i="69" l="1"/>
  <c r="C56" i="70"/>
  <c r="C59" i="69"/>
  <c r="B59" i="69" l="1"/>
  <c r="C57" i="70"/>
  <c r="C60" i="69"/>
  <c r="B60" i="69" l="1"/>
  <c r="C58" i="70"/>
  <c r="C61" i="69"/>
  <c r="B61" i="69" l="1"/>
  <c r="C59" i="70"/>
  <c r="C62" i="69"/>
  <c r="B62" i="69" l="1"/>
  <c r="C60" i="70"/>
  <c r="C63" i="69"/>
  <c r="B63" i="69" l="1"/>
  <c r="C61" i="70"/>
  <c r="C64" i="69"/>
  <c r="B64" i="69" l="1"/>
  <c r="C62" i="70"/>
  <c r="C65" i="69"/>
  <c r="B65" i="69" l="1"/>
  <c r="C63" i="70"/>
  <c r="C66" i="69"/>
  <c r="B66" i="69" l="1"/>
  <c r="C64" i="70"/>
  <c r="C67" i="69"/>
  <c r="B67" i="69" l="1"/>
  <c r="C65" i="70"/>
  <c r="C68" i="69"/>
  <c r="B68" i="69" l="1"/>
  <c r="C66" i="70"/>
  <c r="C69" i="69"/>
  <c r="B69" i="69" l="1"/>
  <c r="C67" i="70"/>
  <c r="C70" i="69"/>
  <c r="B70" i="69" l="1"/>
  <c r="C68" i="70"/>
  <c r="C71" i="69"/>
  <c r="B71" i="69" l="1"/>
  <c r="C69" i="70"/>
  <c r="C72" i="69"/>
  <c r="B72" i="69" l="1"/>
  <c r="C70" i="70"/>
  <c r="C73" i="69"/>
  <c r="B73" i="69" l="1"/>
  <c r="C71" i="70"/>
  <c r="C74" i="69"/>
  <c r="B74" i="69" l="1"/>
  <c r="C72" i="70"/>
  <c r="C75" i="69"/>
  <c r="B75" i="69" l="1"/>
  <c r="C73" i="70"/>
  <c r="C76" i="69"/>
  <c r="B76" i="69" l="1"/>
  <c r="C74" i="70"/>
  <c r="C77" i="69"/>
  <c r="B77" i="69" l="1"/>
  <c r="C75" i="70"/>
  <c r="C78" i="69"/>
  <c r="B78" i="69" l="1"/>
  <c r="C76" i="70"/>
  <c r="C79" i="69"/>
  <c r="B79" i="69" l="1"/>
  <c r="C77" i="70"/>
  <c r="C80" i="69"/>
  <c r="B80" i="69" l="1"/>
  <c r="C78" i="70"/>
  <c r="C81" i="69"/>
  <c r="B81" i="69" l="1"/>
  <c r="C79" i="70"/>
  <c r="C82" i="69"/>
  <c r="B82" i="69" l="1"/>
  <c r="C80" i="70"/>
  <c r="C83" i="69"/>
  <c r="B83" i="69" l="1"/>
  <c r="C81" i="70"/>
  <c r="C84" i="69"/>
  <c r="B84" i="69" l="1"/>
  <c r="C82" i="70"/>
  <c r="C85" i="69"/>
  <c r="B85" i="69" l="1"/>
  <c r="C83" i="70"/>
  <c r="C86" i="69"/>
  <c r="B86" i="69" l="1"/>
  <c r="C84" i="70"/>
  <c r="C87" i="69"/>
  <c r="B87" i="69" l="1"/>
  <c r="C85" i="70"/>
  <c r="C88" i="69"/>
  <c r="B88" i="69" l="1"/>
  <c r="C86" i="70"/>
  <c r="C89" i="69"/>
  <c r="B89" i="69" l="1"/>
  <c r="C87" i="70"/>
  <c r="C90" i="69"/>
  <c r="B90" i="69" l="1"/>
  <c r="C88" i="70"/>
  <c r="C91" i="69"/>
  <c r="B91" i="69" l="1"/>
  <c r="C89" i="70"/>
  <c r="C92" i="69"/>
  <c r="B92" i="69" l="1"/>
  <c r="C90" i="70"/>
  <c r="C93" i="69"/>
  <c r="B93" i="69" l="1"/>
  <c r="C91" i="70"/>
  <c r="C94" i="69"/>
  <c r="B94" i="69" l="1"/>
  <c r="C92" i="70"/>
  <c r="C96" i="69"/>
  <c r="C95" i="69"/>
  <c r="B95" i="69" l="1"/>
  <c r="C93" i="70"/>
  <c r="B96" i="69"/>
  <c r="C94" i="70"/>
</calcChain>
</file>

<file path=xl/sharedStrings.xml><?xml version="1.0" encoding="utf-8"?>
<sst xmlns="http://schemas.openxmlformats.org/spreadsheetml/2006/main" count="2124" uniqueCount="579">
  <si>
    <t>Key Statistics</t>
  </si>
  <si>
    <t>Primary Disability</t>
  </si>
  <si>
    <t>Percentage of participants with an approved plan across the Scheme as a whole</t>
  </si>
  <si>
    <t>All Scheme</t>
  </si>
  <si>
    <t>Hearing Impairment</t>
  </si>
  <si>
    <t>Visual impairment</t>
  </si>
  <si>
    <t>Visual Impairment</t>
  </si>
  <si>
    <t>Other sensory and speech impairment</t>
  </si>
  <si>
    <t>Hearing impairment</t>
  </si>
  <si>
    <t>The number of people with (disability type) who have ever had their access met</t>
  </si>
  <si>
    <t>The number of participants with (disability type) as a primary disability</t>
  </si>
  <si>
    <t>The number of participants with (disability type) with an approved plan</t>
  </si>
  <si>
    <t>Co-disabilities of participants with sensory disabilities</t>
  </si>
  <si>
    <t>Summary - Participant Outcomes</t>
  </si>
  <si>
    <t>Participants at Baseline</t>
  </si>
  <si>
    <t>Key indicator</t>
  </si>
  <si>
    <t>Age cohort</t>
  </si>
  <si>
    <t>from birth to before school</t>
  </si>
  <si>
    <t>from school to age 14</t>
  </si>
  <si>
    <t>age 15 to 24</t>
  </si>
  <si>
    <t>age 25 and over</t>
  </si>
  <si>
    <t>% of children who participate in age appropriate community, cultural or religious activities</t>
  </si>
  <si>
    <t>% of children who spend time after school and on weekends with friends and/or in mainstream programs</t>
  </si>
  <si>
    <t>% who are currently working in a paid job</t>
  </si>
  <si>
    <t>% who have been actively involved in a community, cultural or religious group in the last 12 months</t>
  </si>
  <si>
    <t>Participants - Longitudinal changes</t>
  </si>
  <si>
    <t>Summary - Family and carers outcomes</t>
  </si>
  <si>
    <t>Family and carers at Baseline</t>
  </si>
  <si>
    <t>Family and carers - Longitudinal changes</t>
  </si>
  <si>
    <t>from birth to age 14</t>
  </si>
  <si>
    <t>% of families and carers who are in a paid job</t>
  </si>
  <si>
    <t>Summary - Has the NDIS helped?</t>
  </si>
  <si>
    <t>Participants</t>
  </si>
  <si>
    <t>Family and carers</t>
  </si>
  <si>
    <t>Summary - Participant goals and satisfaction</t>
  </si>
  <si>
    <t>Domain</t>
  </si>
  <si>
    <t>Percentage of participants with goals in the domain</t>
  </si>
  <si>
    <t>Percentage of participants' satisfaction rates ("Very good" and "Good")</t>
  </si>
  <si>
    <t>Plan Stage</t>
  </si>
  <si>
    <t>Disability Group</t>
  </si>
  <si>
    <t>Choice and control over my life</t>
  </si>
  <si>
    <t>Daily life</t>
  </si>
  <si>
    <t>Health and wellbeing</t>
  </si>
  <si>
    <t>Learning</t>
  </si>
  <si>
    <t>Relationships</t>
  </si>
  <si>
    <t>Social and community activities</t>
  </si>
  <si>
    <t>Where I live</t>
  </si>
  <si>
    <t>Work</t>
  </si>
  <si>
    <t>Participant Goals</t>
  </si>
  <si>
    <t>Participant baseline outcomes - Hearing Impairment</t>
  </si>
  <si>
    <t>Indicator</t>
  </si>
  <si>
    <t>Participants from birth to before starting school</t>
  </si>
  <si>
    <t>Participants from starting school to age 14</t>
  </si>
  <si>
    <t>Participants aged 15 to 24</t>
  </si>
  <si>
    <t>Participants aged 25 and over</t>
  </si>
  <si>
    <t>Participant baseline outcomes - Visual Impairment</t>
  </si>
  <si>
    <t>Family and carers baseline outcomes - Hearing Impairment</t>
  </si>
  <si>
    <t>Family/carers of participants from birth to age 14</t>
  </si>
  <si>
    <t>Family/carers of participants aged 15 to 24</t>
  </si>
  <si>
    <t>Family/carers of participants aged 25 and over</t>
  </si>
  <si>
    <t>Family and carers baseline outcomes - Visual  Impairment</t>
  </si>
  <si>
    <t>Family and carers baseline outcomes - Visual Impairment</t>
  </si>
  <si>
    <t>Participant longitudinal outcomes - Hearing Impairment</t>
  </si>
  <si>
    <t>Review</t>
  </si>
  <si>
    <t>Participants from school to age 14</t>
  </si>
  <si>
    <t>Participant longitudinal outcomes - Visual Impairment</t>
  </si>
  <si>
    <t>Participant Satisfaction - Access and Pre-planning stages</t>
  </si>
  <si>
    <t>Participants - Has the NDIS Helped? (Hearing Impairment)</t>
  </si>
  <si>
    <t>Participants - Has the NDIS Helped? (Visual Impairment)</t>
  </si>
  <si>
    <t>Family/carers - Has the NDIS Helped? (Hearing Impairment)</t>
  </si>
  <si>
    <t>Family/carers - Has the NDIS Helped? (Visual Impairment)</t>
  </si>
  <si>
    <t>Stage</t>
  </si>
  <si>
    <t>Very Good/Good</t>
  </si>
  <si>
    <t>Neutral</t>
  </si>
  <si>
    <t>Poor/Very Poor</t>
  </si>
  <si>
    <t>Participant Satisfaction - Planning and Plan Review stages</t>
  </si>
  <si>
    <t>Rating of experience with the NDIA in Q2 2020-21 at the Planning and Plan Review stages (Hearing Impairment)</t>
  </si>
  <si>
    <t>Rating of experience with the NDIA in Q2 2020-21 at the Access and Pre-planning pathway stages (Hearing Impairment)</t>
  </si>
  <si>
    <t>Rating of experience with the NDIA in Q2 2020-21 at the Access and Pre-planning pathway stages (Visual Impairment)</t>
  </si>
  <si>
    <t>Table of Contents</t>
  </si>
  <si>
    <t>Sheet Name</t>
  </si>
  <si>
    <t>Secondary disability</t>
  </si>
  <si>
    <t>Primary Hearing Impairment</t>
  </si>
  <si>
    <t>Primary Visual Impairment</t>
  </si>
  <si>
    <t>Secondary Hearing Impairment</t>
  </si>
  <si>
    <t>Secondary Visual Impairment</t>
  </si>
  <si>
    <t>Primary disability</t>
  </si>
  <si>
    <t>Participant rates by State/Territory</t>
  </si>
  <si>
    <t>Per 100,000</t>
  </si>
  <si>
    <t>National Average</t>
  </si>
  <si>
    <t>Participation rate by State/Territory - proportion of general population who are NDIS participants</t>
  </si>
  <si>
    <t>Total</t>
  </si>
  <si>
    <t>Participation rate by age group - proportion of general population who are NDIS participants</t>
  </si>
  <si>
    <t>Participants over time</t>
  </si>
  <si>
    <t>Active participants over time</t>
  </si>
  <si>
    <t>2017-18</t>
  </si>
  <si>
    <t>Q1</t>
  </si>
  <si>
    <t>Q3</t>
  </si>
  <si>
    <t>2018-19</t>
  </si>
  <si>
    <t>2019-20</t>
  </si>
  <si>
    <t>2020-21</t>
  </si>
  <si>
    <t>% of Scheme participants</t>
  </si>
  <si>
    <t>Participants by age group</t>
  </si>
  <si>
    <t>Active participants by age group - hearing impairment</t>
  </si>
  <si>
    <t>Active participants by age group - visual impairment</t>
  </si>
  <si>
    <t>Age group</t>
  </si>
  <si>
    <t>Proportion of active participants in each age group - Hearing Impairment</t>
  </si>
  <si>
    <t>Proportion of active participants in each age group - Visual Impairment</t>
  </si>
  <si>
    <t>Participants by Indigenous and CALD status</t>
  </si>
  <si>
    <t>Proportion of active participants with an approved plan who identify as Aboriginal and/or Torres Strait Islander</t>
  </si>
  <si>
    <t>Disability group</t>
  </si>
  <si>
    <t>Aboriginal and/or Torres Strait Islander</t>
  </si>
  <si>
    <t>Proportion of active participants with an approved plan who identify as Culturally and Linguistically Diverse</t>
  </si>
  <si>
    <t>Participants by gender and remoteness</t>
  </si>
  <si>
    <t>Distribution of active participants by gender</t>
  </si>
  <si>
    <t>Distribution of active participants by geographical remoteness</t>
  </si>
  <si>
    <t>Participants by Existing/New status, by level of function</t>
  </si>
  <si>
    <t>New</t>
  </si>
  <si>
    <t>Existing State/Territory</t>
  </si>
  <si>
    <t>Existing Commonwealth</t>
  </si>
  <si>
    <t>Distribution of active participants by Existing/New status</t>
  </si>
  <si>
    <t>Distribution of active participants by level of function</t>
  </si>
  <si>
    <t>Percentage of access decisions among participants which are "access met"</t>
  </si>
  <si>
    <t>Percentage of access decisions which were made within 14 days of final information being provided in the last quarter</t>
  </si>
  <si>
    <t>Access decisions</t>
  </si>
  <si>
    <t>Proportion of access met decisions by services previously received - total</t>
  </si>
  <si>
    <t>Proportion of access met decisions by services previously received - Existing State/Territory</t>
  </si>
  <si>
    <t>Proportion of access met decisions by services previously received - Existing Commonwealth</t>
  </si>
  <si>
    <t>Proportion of access met decisions by services previously received - New</t>
  </si>
  <si>
    <t>Access decisions by age group</t>
  </si>
  <si>
    <t>Proportion of access met decisions by age group - hearing impairment</t>
  </si>
  <si>
    <t>Proportion of access met decisions by age group - visual impairment</t>
  </si>
  <si>
    <t>Access decisions by access type</t>
  </si>
  <si>
    <t>Proportion of active participants with an access met decision by access type - hearing impairment</t>
  </si>
  <si>
    <t>Access type</t>
  </si>
  <si>
    <t>Proportion of active participants with an access met decision by access type - visual impairment</t>
  </si>
  <si>
    <t>Participant Service Guarantee: Access metrics</t>
  </si>
  <si>
    <t>Participant Service Guarantee: Planning metrics</t>
  </si>
  <si>
    <t>Approved a plan for participants (aged 7 or over) within 70 days of access decision - hearing impairment</t>
  </si>
  <si>
    <t>Approved a plan for participants (aged 7 or over) within 70 days of access decision - visual impairment</t>
  </si>
  <si>
    <t>Participant Service Guarantee: Participant Requested Review metrics</t>
  </si>
  <si>
    <t>Complete a Participant Requested Review, after the decision to accept the request was made - hearing impairment</t>
  </si>
  <si>
    <t>Complete a Participant Requested Review, after the decision to accept the request was made - visual impairment</t>
  </si>
  <si>
    <t>Participant Service Guarantee: Review of Reviewable Decision metrics</t>
  </si>
  <si>
    <t>Participants by plan management type</t>
  </si>
  <si>
    <t>Participants by plan management type - hearing impairment</t>
  </si>
  <si>
    <t>Plan Management Type</t>
  </si>
  <si>
    <t>Participants by plan management type - visual impairment</t>
  </si>
  <si>
    <t>Scheme exit rates over time</t>
  </si>
  <si>
    <t>Annualised exit rates for participants who have ever had a plan, over time - hearing impairment</t>
  </si>
  <si>
    <t>Financial Year</t>
  </si>
  <si>
    <t>Complaint rates</t>
  </si>
  <si>
    <t>Cumulative number and rate of complaints - hearing impairment</t>
  </si>
  <si>
    <t>Quarter</t>
  </si>
  <si>
    <t>Cumulative number and rate of complaints - visual impairment</t>
  </si>
  <si>
    <t>Timeframes for closing complaints</t>
  </si>
  <si>
    <t>Number of complaints closed and proportion resolved within 21 days - hearing impairment</t>
  </si>
  <si>
    <t>Number of complaints closed and proportion resolved within 21 days - visual impairment</t>
  </si>
  <si>
    <t>Administrative Appeals Tribunal (AAT) Cases</t>
  </si>
  <si>
    <t>Number and proportion of AAT cases by type - hearing impairment</t>
  </si>
  <si>
    <t>Number and proportion of AAT cases by type - visual impairment</t>
  </si>
  <si>
    <t>AAT Cases (VI)</t>
  </si>
  <si>
    <t>Percentage of non-SIL supports utilised</t>
  </si>
  <si>
    <t xml:space="preserve"> Dollar amount of supports in respect of 2019-20 financial year (in millions)</t>
  </si>
  <si>
    <t>Avg committed supports for HI</t>
  </si>
  <si>
    <t>Average annualised committed supports for participants with hearing impairment by age group (in $000's)</t>
  </si>
  <si>
    <t>Avg committed supports for all Scheme</t>
  </si>
  <si>
    <t>Average annualised committed supports for participants with visual impairment by age group (in $000's)</t>
  </si>
  <si>
    <t>Avg committed supports for VI</t>
  </si>
  <si>
    <t>Committed Supports by age group</t>
  </si>
  <si>
    <t>Distribution of Committed Supports</t>
  </si>
  <si>
    <t>Distribution of annualised committed supports for participants with hearing impairment</t>
  </si>
  <si>
    <t>Dollar range</t>
  </si>
  <si>
    <t>Distribution of annualised committed supports for participants with visual impairment</t>
  </si>
  <si>
    <t>Types of Committed Supports</t>
  </si>
  <si>
    <t>Total annualised committed supports by type in active plans for participants with hearing impairment ($ millions)</t>
  </si>
  <si>
    <t>Type</t>
  </si>
  <si>
    <t>Total annualised committed supports by type in active plans for participants with visual impairment ($ millions)</t>
  </si>
  <si>
    <t>Changes in Committed Supports</t>
  </si>
  <si>
    <t>Change in annualised plan costs, comparing active plan to previous plan for participants with hearing impairment</t>
  </si>
  <si>
    <t>Change</t>
  </si>
  <si>
    <t>Change in annualised plan costs, comparing active plan to previous plan for participants with visual impairment</t>
  </si>
  <si>
    <t>Average annualised payments</t>
  </si>
  <si>
    <t>Average annualised payments for participants with hearing impairment (HI) vs all Scheme</t>
  </si>
  <si>
    <t>Financial year</t>
  </si>
  <si>
    <t>Average annualised payments for participants with visual impairment (VI) vs all Scheme</t>
  </si>
  <si>
    <t>Non-SIL utilisation by time in the Scheme</t>
  </si>
  <si>
    <t>Non-SIL utilisation by age group</t>
  </si>
  <si>
    <t>Utilisation by age for non-SIL participants with hearing impairment who have been in Scheme for at least one year</t>
  </si>
  <si>
    <t>Utilisation by age for non-SIL participants with visual impairment who have been in Scheme for at least one year</t>
  </si>
  <si>
    <t>Trend in average annualised committed supports for participants with hearing impairment over time (in $'000s)</t>
  </si>
  <si>
    <t>Trend in Committed Supports</t>
  </si>
  <si>
    <t>Trend in average annualised committed supports for participants with visual impairment over time (in $'000s)</t>
  </si>
  <si>
    <t>The numbered tabs on the sheet correspond to the pages in the report. In the name of each tab, there is an abbreviated description of the page following the page number.</t>
  </si>
  <si>
    <t>This Excel spreadsheet contains the underlying data used to create the charts seen in the 'Participants with a sensory disability in the NDIS' report, published by the NDIA in June 2021.</t>
  </si>
  <si>
    <r>
      <t xml:space="preserve">For example, </t>
    </r>
    <r>
      <rPr>
        <b/>
        <i/>
        <sz val="11"/>
        <color theme="1"/>
        <rFont val="Arial"/>
        <family val="2"/>
      </rPr>
      <t>page 10</t>
    </r>
    <r>
      <rPr>
        <i/>
        <sz val="11"/>
        <color theme="1"/>
        <rFont val="Arial"/>
        <family val="2"/>
      </rPr>
      <t xml:space="preserve"> of the report has three charts titled 'Participation rates for (disability type) by State/Territory'. The title of the page is 'Participation rates by State/Territory'.</t>
    </r>
  </si>
  <si>
    <r>
      <t xml:space="preserve">The underlying numbers for these charts are shown in the </t>
    </r>
    <r>
      <rPr>
        <b/>
        <i/>
        <sz val="11"/>
        <color theme="1"/>
        <rFont val="Arial"/>
        <family val="2"/>
      </rPr>
      <t xml:space="preserve">Tab named '10. Participation Rates State' </t>
    </r>
    <r>
      <rPr>
        <i/>
        <sz val="11"/>
        <color theme="1"/>
        <rFont val="Arial"/>
        <family val="2"/>
      </rPr>
      <t>in this spreadsheet - e.g.</t>
    </r>
  </si>
  <si>
    <t>The purple tabs act as breaks corresponding to the section breaks in the presentation.</t>
  </si>
  <si>
    <t>Abbreviations in tab names:</t>
  </si>
  <si>
    <t>CALD refers to Culturally and Linguistically Diverse</t>
  </si>
  <si>
    <t>ACT refers to Australian Capital Territory</t>
  </si>
  <si>
    <t>NSW refers to New South Wales</t>
  </si>
  <si>
    <t>NT refers to Northern Territory</t>
  </si>
  <si>
    <t>QLD refers to Queensland</t>
  </si>
  <si>
    <t>SA refers to South Australia</t>
  </si>
  <si>
    <t>TAS refers to Tasmania</t>
  </si>
  <si>
    <t>VIC refers to Victoria</t>
  </si>
  <si>
    <t>WA refers to Western Australia</t>
  </si>
  <si>
    <t>PSG refers to Participant Service Guarantee</t>
  </si>
  <si>
    <t>ECEI refers to Early Childhood Early Intervention</t>
  </si>
  <si>
    <t>PRR refers to Participant Requested Reviews</t>
  </si>
  <si>
    <t>RoRD refers to Review of Reviewable Decisions</t>
  </si>
  <si>
    <t>SIL refers to Supported Independent Living</t>
  </si>
  <si>
    <t>Q2 refers to Quarter 2</t>
  </si>
  <si>
    <t>Q3 refers to Quarter 3</t>
  </si>
  <si>
    <t>Q4 refers to Quarter 4</t>
  </si>
  <si>
    <t>PSS refers to Participant Satisfaction Survey</t>
  </si>
  <si>
    <t>R1 refers to first review</t>
  </si>
  <si>
    <t>FC refers to families and carers of participants</t>
  </si>
  <si>
    <t>HI refers to Hearing Impairment</t>
  </si>
  <si>
    <t>VI refers to Visual Impairment</t>
  </si>
  <si>
    <t>Q1 refers to Quarter 1</t>
  </si>
  <si>
    <t>OSSI refers to Other sensory/speech impairment</t>
  </si>
  <si>
    <t>Other sensory/speech impairment</t>
  </si>
  <si>
    <t>Number of complaints closed and proportion resolved within 21 days - other sensory/speech impairment</t>
  </si>
  <si>
    <t>Number and proportion of AAT cases by type - other sensory/speech impairment</t>
  </si>
  <si>
    <t>Proportion of access met decisions by age group - other sensory/speech impairment</t>
  </si>
  <si>
    <t>Proportion of active participants with an access met decision by access type - other sensory/speech impairment</t>
  </si>
  <si>
    <t>Approved a plan for participants (aged 7 or over) within 70 days of access decision - other sensory/speech impairment</t>
  </si>
  <si>
    <t>Complete a Participant Requested Review, after the decision to accept the request was made - other sensory/speech impairment</t>
  </si>
  <si>
    <t>Participants by plan management type - other sensory/speech impairment</t>
  </si>
  <si>
    <t>Primary Other sensory/speech impairment</t>
  </si>
  <si>
    <t>Secondary Other sensory/speech impairment</t>
  </si>
  <si>
    <t>Active participants by age group - other sensory/speech impairment</t>
  </si>
  <si>
    <t>Proportion of active participants in each age group - Other sensory/speech impairment</t>
  </si>
  <si>
    <t>Culturally and Linguistically Diverse (CALD)</t>
  </si>
  <si>
    <t>Cumulative number and rate of complaints - other sensory/speech impairment</t>
  </si>
  <si>
    <t>Trend in average annualised committed supports for participants with other sensory/speech impairment over time (in $'000s)</t>
  </si>
  <si>
    <t xml:space="preserve"> Distribution of annualised committed supports for participants with other sensory/speech impairment</t>
  </si>
  <si>
    <t>Total annualised committed supports by type in active plans for participants with other sensory/speech impairment ($ millions)</t>
  </si>
  <si>
    <t>Change in annualised plan costs, comparing active plan to previous plan for participants with other sensory/speech impairment</t>
  </si>
  <si>
    <t>Average annualised payments for participants with other sensory/speech impairment (OSSI) vs all Scheme</t>
  </si>
  <si>
    <t>Utilisation by age for non-SIL participants with other sensory/speech impairment who have been in Scheme for at least one year</t>
  </si>
  <si>
    <t>Proportions of participants who have a primary hearing impairment, visual impairment or other sensory/speech impairment</t>
  </si>
  <si>
    <t>Proportions of participants who have a secondary hearing impairment, visual impairment or other sensory/speech impairment</t>
  </si>
  <si>
    <t>*This PSG was changed from 70 days to 56 days during the March 2021 quarter.</t>
  </si>
  <si>
    <t>Percentage of initial plans which were approved within 70* days for participants aged 7 and above in the last quarter</t>
  </si>
  <si>
    <t>Annualised rate of participant complaints since the end of the Trial period</t>
  </si>
  <si>
    <t>An access decision made within 14 days of the final information being provided - Hearing Impairment</t>
  </si>
  <si>
    <t>An access decision made within 14 days of the final information being provided - Visual Impairment</t>
  </si>
  <si>
    <t>An access decision made within 14 days of the final information being provided - Other sensory/speech impairment</t>
  </si>
  <si>
    <t>Complete an Review of a Reivewable Decision within 90 days of the request being received - hearing impairment</t>
  </si>
  <si>
    <t>CComplete an Review of a Reivewable Decision within 90 days of the request being received  - visual impairment</t>
  </si>
  <si>
    <t>Complete an Review of a Reivewable Decision within 90 days of the request being received - other sensory/speech impairment</t>
  </si>
  <si>
    <t>Annualised exit rates for participants who have ever had an approved plan over time - visual impairment</t>
  </si>
  <si>
    <t>Annualised exit rates for participants who have ever had an approved plan over time - other sensory/speech impairment</t>
  </si>
  <si>
    <t>Total exits (HI)</t>
  </si>
  <si>
    <t>Total exits (VI)</t>
  </si>
  <si>
    <t>Total exits (OSSI)</t>
  </si>
  <si>
    <t xml:space="preserve"> Dollar amount of supports in respect of 2020-21 financial year to date (in millions)</t>
  </si>
  <si>
    <t>Avg committed supports for OSSI</t>
  </si>
  <si>
    <t>Average annualised committed supports for participants with other sensory/speech impairment by age group (in $000's)</t>
  </si>
  <si>
    <t>Note: Total* refers to the average annualised committed supports based on the age distribution of all Scheme participants.</t>
  </si>
  <si>
    <t>Average annual increase for HI (p.a.)</t>
  </si>
  <si>
    <t>Average annual increase for VI (p.a.)</t>
  </si>
  <si>
    <t>Average annual increase for OSSI (p.a.)</t>
  </si>
  <si>
    <t>Utilisation of committed supports for non-SIL participants with hearing impairment by time in the Scheme since first approval date</t>
  </si>
  <si>
    <t>Utilisation of committed supports for non-SIL participants with visual impairment by time in the Scheme since first approval date</t>
  </si>
  <si>
    <t>Utilisation of committed supports for non-SIL participants with other sensory/speech impairment by time in the Scheme since first approval date</t>
  </si>
  <si>
    <t>Participant baseline outcomes - Other sensory/speech Impairment</t>
  </si>
  <si>
    <t>Family and carers baseline outcomes - Other sensory/speech impairment</t>
  </si>
  <si>
    <t>Participant longitudinal outcomes - Other/sensory and speech impairment</t>
  </si>
  <si>
    <t>Participants - Has the NDIS Helped? (Other sensory/speech impairment)</t>
  </si>
  <si>
    <t>Family/carers - Has the NDIS Helped? (Other sensory/speech impairment)</t>
  </si>
  <si>
    <t>Rating of experience with the NDIA in Q2 2020-21 at the Planning and Plan Review stages (Visual Impairment)</t>
  </si>
  <si>
    <t>Rating of experience with the NDIA in Q2 2020-21 at the Planning and Plan Review stages (Other sensory/speech Impairment)</t>
  </si>
  <si>
    <t>Slide Name</t>
  </si>
  <si>
    <t>Family and carers longitudinal outcomes - Hearing Impairment</t>
  </si>
  <si>
    <t>Family and carers longitudinal outcomes - Other/sensory and speech impairment</t>
  </si>
  <si>
    <t>Family and carers longitudinal outcomes - Visual Impairment</t>
  </si>
  <si>
    <t>Family and carers longitudinal outcomes - Other sensory/speech impairment</t>
  </si>
  <si>
    <t xml:space="preserve">Secondary Autism </t>
  </si>
  <si>
    <t>Secondary Intellectual Disability (including Down Syndrome)</t>
  </si>
  <si>
    <t xml:space="preserve">Secondary Psychosocial disability </t>
  </si>
  <si>
    <t>Secondary Developmental Delay (including Global Developmental Delay)</t>
  </si>
  <si>
    <t xml:space="preserve">Secondary Hearing Impairment </t>
  </si>
  <si>
    <t>Other Secondary Disabilities</t>
  </si>
  <si>
    <t>No Secondary Disability</t>
  </si>
  <si>
    <t xml:space="preserve">Primary Autism </t>
  </si>
  <si>
    <t>Primary Intellectual Disability (including Down Syndrome)</t>
  </si>
  <si>
    <t xml:space="preserve">Primary Psychosocial disability </t>
  </si>
  <si>
    <t>Primary Developmental Delay (including Global Developmental Delay)</t>
  </si>
  <si>
    <t xml:space="preserve">Primary Cerebral Palsy </t>
  </si>
  <si>
    <t>Other Primary Disabilities</t>
  </si>
  <si>
    <t>NSW</t>
  </si>
  <si>
    <t>VIC</t>
  </si>
  <si>
    <t>QLD</t>
  </si>
  <si>
    <t>SA</t>
  </si>
  <si>
    <t>WA</t>
  </si>
  <si>
    <t>TAS</t>
  </si>
  <si>
    <t>ACT</t>
  </si>
  <si>
    <t>NT</t>
  </si>
  <si>
    <t>00-14 yrs</t>
  </si>
  <si>
    <t>15-24 yrs</t>
  </si>
  <si>
    <t>25-34 yrs</t>
  </si>
  <si>
    <t>35-44 yrs</t>
  </si>
  <si>
    <t>45-54 yrs</t>
  </si>
  <si>
    <t>55-64 yrs</t>
  </si>
  <si>
    <t>65+ yrs</t>
  </si>
  <si>
    <t>High</t>
  </si>
  <si>
    <t>Medium</t>
  </si>
  <si>
    <t>Low</t>
  </si>
  <si>
    <t>Female</t>
  </si>
  <si>
    <t>Male</t>
  </si>
  <si>
    <t>Other</t>
  </si>
  <si>
    <t>Major Cities</t>
  </si>
  <si>
    <t xml:space="preserve">Regional areas </t>
  </si>
  <si>
    <t>Remote and Very Remote</t>
  </si>
  <si>
    <t>Early Intervention (s25)</t>
  </si>
  <si>
    <t>Permanent Disability (s24)</t>
  </si>
  <si>
    <t>Missing</t>
  </si>
  <si>
    <t xml:space="preserve">Number of Tasks </t>
  </si>
  <si>
    <t xml:space="preserve">% Within Time Frame </t>
  </si>
  <si>
    <t>% Within Time Frame (All Scheme)</t>
  </si>
  <si>
    <t>Self Managed Fully</t>
  </si>
  <si>
    <t>Self Managed Partly</t>
  </si>
  <si>
    <t>Plan Managed</t>
  </si>
  <si>
    <t>Agency Managed Fully</t>
  </si>
  <si>
    <t>Mortality Exit Rate (HI) (%)</t>
  </si>
  <si>
    <t>Other Exits (HI) (%)</t>
  </si>
  <si>
    <t>All Scheme Exit Rate (%)</t>
  </si>
  <si>
    <t>2017-18 FY</t>
  </si>
  <si>
    <t>2018-19 FY</t>
  </si>
  <si>
    <t>2019-20 FY</t>
  </si>
  <si>
    <t>2020-21 FY to date</t>
  </si>
  <si>
    <t>Mortality Exit Rate (VI) (%)</t>
  </si>
  <si>
    <t>Other Exits (VI) (%)</t>
  </si>
  <si>
    <t>Mortality Exit Rate (OSSI) (%)</t>
  </si>
  <si>
    <t>Other Exits (OSSI) (%)</t>
  </si>
  <si>
    <t>Complaints (HI)</t>
  </si>
  <si>
    <t>Complaint rate (HI)</t>
  </si>
  <si>
    <t>Complaints (VI)</t>
  </si>
  <si>
    <t>Complaint rate (VI)</t>
  </si>
  <si>
    <t>Complaints (OSSI)</t>
  </si>
  <si>
    <t>Complaint rate (OSSI)</t>
  </si>
  <si>
    <t>Closed complaints in the quarter (HI)</t>
  </si>
  <si>
    <t>% closed within 21 days (HI)</t>
  </si>
  <si>
    <t>% closed within 21 days (All Scheme)</t>
  </si>
  <si>
    <t>Closed complaints in the quarter (VI)</t>
  </si>
  <si>
    <t>% closed within 21 days (VI)</t>
  </si>
  <si>
    <t>Closed complaints in the quarter (OSSI)</t>
  </si>
  <si>
    <t>% closed within 21 days (OSSI)</t>
  </si>
  <si>
    <t/>
  </si>
  <si>
    <t>AAT Cases (HI)</t>
  </si>
  <si>
    <t>Proportion of all AAT cases (HI)</t>
  </si>
  <si>
    <t>Planning decisions</t>
  </si>
  <si>
    <t>Plan reviews and other matters</t>
  </si>
  <si>
    <t>Proportion of all AAT cases (VI)</t>
  </si>
  <si>
    <t>AAT Cases (OSSI)</t>
  </si>
  <si>
    <t>Proportion of all AAT cases (OSSI)</t>
  </si>
  <si>
    <t>44%</t>
  </si>
  <si>
    <t>62%</t>
  </si>
  <si>
    <t>57%</t>
  </si>
  <si>
    <t>Total*</t>
  </si>
  <si>
    <t>$0-$5,000</t>
  </si>
  <si>
    <t>$5,001-$10,000</t>
  </si>
  <si>
    <t>$10,001-$15,000</t>
  </si>
  <si>
    <t>$15,001-$20,000</t>
  </si>
  <si>
    <t>$20,001-$30,000</t>
  </si>
  <si>
    <t>$30,001-$50,000</t>
  </si>
  <si>
    <t>$50,001-$100,000</t>
  </si>
  <si>
    <t>$100,001-$150,000</t>
  </si>
  <si>
    <t>$150,001-$200,000</t>
  </si>
  <si>
    <t>$200,001-$250,000</t>
  </si>
  <si>
    <t>$250,001+</t>
  </si>
  <si>
    <t>Core 44%</t>
  </si>
  <si>
    <t>Daily Activities</t>
  </si>
  <si>
    <t>Community</t>
  </si>
  <si>
    <t>Capacity Building 51%</t>
  </si>
  <si>
    <t>Support Coordination</t>
  </si>
  <si>
    <t>Choice and Control</t>
  </si>
  <si>
    <t>Capital 5%</t>
  </si>
  <si>
    <t>Home Modifications</t>
  </si>
  <si>
    <t>Assistive Technology</t>
  </si>
  <si>
    <t>Core 68%</t>
  </si>
  <si>
    <t>Capacity Building 25%</t>
  </si>
  <si>
    <t>Capital 7%</t>
  </si>
  <si>
    <t>Core 22%</t>
  </si>
  <si>
    <t>Capacity Building 77%</t>
  </si>
  <si>
    <t>Capital 1%</t>
  </si>
  <si>
    <t>Reduction of more than 50%</t>
  </si>
  <si>
    <t>Reduction of 25-50%</t>
  </si>
  <si>
    <t>Reduction of 10-25%</t>
  </si>
  <si>
    <t>Reduction of 5-10%</t>
  </si>
  <si>
    <t>Less than 5% change</t>
  </si>
  <si>
    <t>Increase of 5-10%</t>
  </si>
  <si>
    <t>Increase of 10-25%</t>
  </si>
  <si>
    <t>Increase of 25-50%</t>
  </si>
  <si>
    <t>Increase of more than 50%</t>
  </si>
  <si>
    <t>FY2016-17</t>
  </si>
  <si>
    <t>FY2017-18</t>
  </si>
  <si>
    <t>FY2018-19</t>
  </si>
  <si>
    <t>FY2019-20</t>
  </si>
  <si>
    <t>FY2020-21 to date</t>
  </si>
  <si>
    <t>Total (Non-SIL)</t>
  </si>
  <si>
    <t>01Jul20 - 31Dec20</t>
  </si>
  <si>
    <t>01Jul19 - 30Jun20</t>
  </si>
  <si>
    <t>01Jul18 - 30Jun19</t>
  </si>
  <si>
    <t>01Jul17 - 30Jun18</t>
  </si>
  <si>
    <t>01Jul16 - 30Jun17</t>
  </si>
  <si>
    <t>Prior to 01Jul16</t>
  </si>
  <si>
    <t>Non-SIL Total</t>
  </si>
  <si>
    <t xml:space="preserve"> Has the NDIS improved how your child fits into community life?</t>
  </si>
  <si>
    <t xml:space="preserve"> Has the NDIS improved your child's social and recreational life?</t>
  </si>
  <si>
    <t xml:space="preserve"> Has the NDIS helped you have more choices and more control over your life?</t>
  </si>
  <si>
    <t xml:space="preserve"> Has the NDIS improved your health and wellbeing?</t>
  </si>
  <si>
    <t>Has the NDIS helped you to access services, programs and activities in the community?</t>
  </si>
  <si>
    <t xml:space="preserve"> Has the NDIS helped you with preparing for the future support of your family member?</t>
  </si>
  <si>
    <t>Choice and control</t>
  </si>
  <si>
    <t>Social and community services</t>
  </si>
  <si>
    <t>Plan stage</t>
  </si>
  <si>
    <t>Numbers too small</t>
  </si>
  <si>
    <t>Access</t>
  </si>
  <si>
    <t>Pre-Planning</t>
  </si>
  <si>
    <t>Planning</t>
  </si>
  <si>
    <t>% of parents/carers who say their child fits in with the everyday life of the family</t>
  </si>
  <si>
    <t>% of children who get along with his/her brother(s)/sister(s)</t>
  </si>
  <si>
    <t>% children who have friends that he/she enjoys playing with</t>
  </si>
  <si>
    <t>% of children attending school in a mainstream class</t>
  </si>
  <si>
    <t>% of children who get along with their siblings</t>
  </si>
  <si>
    <t>% of children who have friends that he/she enjoys spending time with</t>
  </si>
  <si>
    <t>% who choose who supports them</t>
  </si>
  <si>
    <t>% who choose what they do each day</t>
  </si>
  <si>
    <t>% who rate their health as excellent, very good or good</t>
  </si>
  <si>
    <t>% who currently attend or previously attended school in a mainstream class</t>
  </si>
  <si>
    <t>% who make most decisions in their life</t>
  </si>
  <si>
    <t>% who feel able to advocate (stand up) for themselves</t>
  </si>
  <si>
    <t>% who have friends other than family or paid staff</t>
  </si>
  <si>
    <t>% who are happy with the home they live in</t>
  </si>
  <si>
    <t>% of families or carers who know what they can do to support their child's learning and development</t>
  </si>
  <si>
    <t>% of families or carers who have people they can ask for childcare as often as they need</t>
  </si>
  <si>
    <t>% of families or carers who are in a paid job</t>
  </si>
  <si>
    <t>% of families or carers who are able to access available services and supports to meet the needs of their child and family</t>
  </si>
  <si>
    <t>% of families or carers who rate their health as excellent, very good or good</t>
  </si>
  <si>
    <t>% of families or carers who are able to advocate for their child</t>
  </si>
  <si>
    <t>% of families or carers and their partners who are able to work as much as they want</t>
  </si>
  <si>
    <t>of those unable to work as much as they want, % who say the situation of their child/family member with disability is a barrier to working more</t>
  </si>
  <si>
    <t>% of families or carers who have people they can ask to support their family member with disability as often as they need</t>
  </si>
  <si>
    <t>% of families or carers who feel in control selecting the services and supports for their family member with disability</t>
  </si>
  <si>
    <t>% of families or carers who are able to advocate (stand up) for their family member with disability</t>
  </si>
  <si>
    <t>% of families or carers who provide informal care to the family member with disability and are able to work as much as they want</t>
  </si>
  <si>
    <t>% of families or carers who provide informal care to their family member with disability and are able to work as much as they want</t>
  </si>
  <si>
    <t>% of families or carers who have made plans for when they are no longer able to care for their family member with disability</t>
  </si>
  <si>
    <t>of those unable to work as much as they want, % of families or carers who say the situation with their family member with disability is a barrier to working more</t>
  </si>
  <si>
    <t>% of children who use specialist services</t>
  </si>
  <si>
    <t>Baseline</t>
  </si>
  <si>
    <t>Latest</t>
  </si>
  <si>
    <t>% of parents/carers who say their child is able to tell them what he/she wants</t>
  </si>
  <si>
    <t>% who say their child is becoming more independent</t>
  </si>
  <si>
    <t>% who want more choice and control in their life</t>
  </si>
  <si>
    <t>% who currently participate in education, training or skill development</t>
  </si>
  <si>
    <t>% of families or carers who know what specialist services are needed to promote their child's learning and development</t>
  </si>
  <si>
    <t xml:space="preserve"> Has the NDIS improved your child's development?</t>
  </si>
  <si>
    <t>R1</t>
  </si>
  <si>
    <t xml:space="preserve"> Has the NDIS improved your child's access to specialist services?</t>
  </si>
  <si>
    <t xml:space="preserve"> Has the NDIS helped increase your child's ability to communicate what they want?</t>
  </si>
  <si>
    <t xml:space="preserve"> Has the NDIS improved how your child fits into family life?</t>
  </si>
  <si>
    <t xml:space="preserve"> Has the NDIS helped your child to become more independent?</t>
  </si>
  <si>
    <t xml:space="preserve"> Has the NDIS improved your child's access to education?</t>
  </si>
  <si>
    <t xml:space="preserve"> Has the NDIS improved your child's relationships with family and friends?</t>
  </si>
  <si>
    <t xml:space="preserve"> Has the NDIS helped you with daily living activities?</t>
  </si>
  <si>
    <t xml:space="preserve"> Has the NDIS helped you to meet more people?</t>
  </si>
  <si>
    <t xml:space="preserve"> Has your involvement with the NDIS helped you to choose a home that's right for you?</t>
  </si>
  <si>
    <t xml:space="preserve"> Has your involvement with the NDIS improved your health and wellbeing?</t>
  </si>
  <si>
    <t xml:space="preserve"> Has your involvement with the NDIS helped you to learn things you want to learn or to take courses</t>
  </si>
  <si>
    <t xml:space="preserve"> Has your involvement with the NDIS helped you find a job that's right for you?</t>
  </si>
  <si>
    <t xml:space="preserve"> Has the NDIS helped you be more involved?</t>
  </si>
  <si>
    <t xml:space="preserve"> Has the NDIS improved your capacity to advocate (stand up) for your child?</t>
  </si>
  <si>
    <t xml:space="preserve"> Has the NDIS improved the level of support for your family?</t>
  </si>
  <si>
    <t xml:space="preserve"> I am satisfied with the amount of say I had in the development of my child's NDIS plan</t>
  </si>
  <si>
    <t xml:space="preserve"> Has the NDIS improved your access to services, programs and activities in the community?</t>
  </si>
  <si>
    <t xml:space="preserve"> Has the NDIS improved your ability/capacity to help your child develop and learn?</t>
  </si>
  <si>
    <t xml:space="preserve"> Has the NDIS helped you to know your rights and advocate effectively?</t>
  </si>
  <si>
    <t xml:space="preserve"> Has the NDIS helped you to access services, programs and activities in the community?</t>
  </si>
  <si>
    <t>% of families or carers who say the NDIS helped them to help their family member with disability to be more independent</t>
  </si>
  <si>
    <t>GetAllSheets</t>
  </si>
  <si>
    <t>CONTENTS</t>
  </si>
  <si>
    <t>GUIDE TO SPREADSHEET</t>
  </si>
  <si>
    <t>INTRODUCTION, DEFINITIONS --&gt;</t>
  </si>
  <si>
    <t>Disability Names</t>
  </si>
  <si>
    <t>PARTICIPANTS-&gt;</t>
  </si>
  <si>
    <t>8. Summary</t>
  </si>
  <si>
    <t>9. Co-disabilities</t>
  </si>
  <si>
    <t>10. Participant Rates State</t>
  </si>
  <si>
    <t>11. Participant Rates Age</t>
  </si>
  <si>
    <t>12. Participants Over Time</t>
  </si>
  <si>
    <t>13. Participants by Age Group 1</t>
  </si>
  <si>
    <t>14. Participants by Age Group 2</t>
  </si>
  <si>
    <t>15. Indigenous and CALD Status</t>
  </si>
  <si>
    <t>16. Existing, New status by LoF</t>
  </si>
  <si>
    <t>17. Gender and Remoteness</t>
  </si>
  <si>
    <t>PARTICIPANT EXPERIENCE --&gt;</t>
  </si>
  <si>
    <t>19. Summary</t>
  </si>
  <si>
    <t>20. Access decisions Entry type</t>
  </si>
  <si>
    <t>21. Access decisions by Age</t>
  </si>
  <si>
    <t>22. Access decisions accessType</t>
  </si>
  <si>
    <t>23. Access Metrics</t>
  </si>
  <si>
    <t>24. Planning metrics</t>
  </si>
  <si>
    <t>25. PRR Metrics</t>
  </si>
  <si>
    <t>26. Reviewable Decision Metrics</t>
  </si>
  <si>
    <t>27. Plan Management Type</t>
  </si>
  <si>
    <t>28. Scheme Exit Rates</t>
  </si>
  <si>
    <t>29. Complaint Rates</t>
  </si>
  <si>
    <t>30. Closing Complaints</t>
  </si>
  <si>
    <t>31. AAT Cases</t>
  </si>
  <si>
    <t>Committed Supports-&gt;</t>
  </si>
  <si>
    <t>33. Summary</t>
  </si>
  <si>
    <t>34. Trend in Committed Supports</t>
  </si>
  <si>
    <t>35. Committed Supports by Age</t>
  </si>
  <si>
    <t>36. Committed Supports Distrib.</t>
  </si>
  <si>
    <t>37. Types of Committed Supports</t>
  </si>
  <si>
    <t>38. Committed Supports changes</t>
  </si>
  <si>
    <t>39. Average annualised payments</t>
  </si>
  <si>
    <t>40. Non-SIL utilisation by time</t>
  </si>
  <si>
    <t>41. Non-SIL utilisation by age</t>
  </si>
  <si>
    <t>Outcomes-&gt;</t>
  </si>
  <si>
    <t>44. Summary - Participants</t>
  </si>
  <si>
    <t>45. Summary - Family and Carers</t>
  </si>
  <si>
    <t>46. Summary - NDIS Helped</t>
  </si>
  <si>
    <t>47. Summary - Goals, PSS</t>
  </si>
  <si>
    <t>49. Participant Goals</t>
  </si>
  <si>
    <t>50. Participant Baseline (HI) 1</t>
  </si>
  <si>
    <t>51. Participant Baseline (HI) 2</t>
  </si>
  <si>
    <t>52. Participant Baseline (VI) 1</t>
  </si>
  <si>
    <t>53. Participant Baseline (VI) 2</t>
  </si>
  <si>
    <t>54. Participant Baseline OSSI 1</t>
  </si>
  <si>
    <t>55. Participant Baseline OSSI 2</t>
  </si>
  <si>
    <t>56. FC Baseline (HI) 1</t>
  </si>
  <si>
    <t>57. FC Baseline (HI) 2</t>
  </si>
  <si>
    <t>58. FC Baseline (HI) 3</t>
  </si>
  <si>
    <t>59. FC Baseline (VI) 1</t>
  </si>
  <si>
    <t>60. FC Baseline (VI) 2</t>
  </si>
  <si>
    <t>61. FC Baseline (VI) 3</t>
  </si>
  <si>
    <t>62. FC Baseline (OSSI) 1</t>
  </si>
  <si>
    <t>63. FC Baseline (OSSI) 2</t>
  </si>
  <si>
    <t>64. FC Baseline (OSSI) 3</t>
  </si>
  <si>
    <t>65. Participant Trend (HI) 1</t>
  </si>
  <si>
    <t>66. Participant Trend (HI) 2</t>
  </si>
  <si>
    <t>67. Participant Trend (HI) 3</t>
  </si>
  <si>
    <t>68. Participant Trend (HI) 4</t>
  </si>
  <si>
    <t>69. Participant Trend (VI) 1</t>
  </si>
  <si>
    <t>70. Participant Trend (VI) 2</t>
  </si>
  <si>
    <t>71. Participant Trend (VI) 3</t>
  </si>
  <si>
    <t>72. Participant Trend (VI) 4</t>
  </si>
  <si>
    <t>73. Participant Trend (OSSI) 1</t>
  </si>
  <si>
    <t>74. Participant Trend (OSSI) 2</t>
  </si>
  <si>
    <t>75. Participant Trend (OSSI) 3</t>
  </si>
  <si>
    <t>76. Participant Trend (OSSI) 4</t>
  </si>
  <si>
    <t>77. FC Trend (HI) 1</t>
  </si>
  <si>
    <t>78. FC Trend (HI) 2</t>
  </si>
  <si>
    <t>79. FC Trend (HI) 3</t>
  </si>
  <si>
    <t>80. FC Trend (VI) 1</t>
  </si>
  <si>
    <t>81. FC Trend (VI) 2</t>
  </si>
  <si>
    <t>82. FC Trend (VI) 3</t>
  </si>
  <si>
    <t>83. FC Trend (OSSI) 1</t>
  </si>
  <si>
    <t>84. FC Trend (OSSI) 2</t>
  </si>
  <si>
    <t>85. Participants Helped (HI) 1</t>
  </si>
  <si>
    <t>86. Participants Helped (HI) 2</t>
  </si>
  <si>
    <t>87. Participants Helped (VI) 1</t>
  </si>
  <si>
    <t>88. Participants Helped (VI) 2</t>
  </si>
  <si>
    <t>89. Participants Helped OSSI 1</t>
  </si>
  <si>
    <t>90. Participants Helped OSSI 2</t>
  </si>
  <si>
    <t>91. FC Helped (HI) 1</t>
  </si>
  <si>
    <t>92. FC Helped (HI) 2</t>
  </si>
  <si>
    <t>93. FC Helped (VI) 1</t>
  </si>
  <si>
    <t>94. FC Helped (VI) 2</t>
  </si>
  <si>
    <t>95. FC Helped (OSSI)</t>
  </si>
  <si>
    <t>96. PSS 1</t>
  </si>
  <si>
    <t>97. PSS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</si>
</sst>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3" formatCode="_-* #,##0.00_-;\-* #,##0.00_-;_-* &quot;-&quot;??_-;_-@_-"/>
    <numFmt numFmtId="164" formatCode="_-* #,##0_-;\-* #,##0_-;_-* &quot;-&quot;??_-;_-@_-"/>
    <numFmt numFmtId="165" formatCode="0.0%"/>
    <numFmt numFmtId="166" formatCode="\+0%;\-0%;0%"/>
    <numFmt numFmtId="167" formatCode="0.0"/>
    <numFmt numFmtId="168" formatCode="&quot;$&quot;#00,,,"/>
    <numFmt numFmtId="169" formatCode="&quot;$&quot;#,##0"/>
    <numFmt numFmtId="170" formatCode="&quot;$&quot;#,##0.0"/>
  </numFmts>
  <fonts count="13" x14ac:knownFonts="1">
    <font>
      <sz val="11"/>
      <color theme="1"/>
      <name val="Calibri"/>
      <family val="2"/>
      <scheme val="minor"/>
    </font>
    <font>
      <sz val="11"/>
      <color theme="1"/>
      <name val="Calibri"/>
      <family val="2"/>
      <scheme val="minor"/>
    </font>
    <font>
      <b/>
      <sz val="11"/>
      <color rgb="FF000000"/>
      <name val="Arial"/>
      <family val="2"/>
    </font>
    <font>
      <sz val="11"/>
      <color theme="1"/>
      <name val="Calibri"/>
      <family val="2"/>
    </font>
    <font>
      <sz val="11"/>
      <color rgb="FF000000"/>
      <name val="Arial"/>
      <family val="2"/>
    </font>
    <font>
      <b/>
      <sz val="11"/>
      <color theme="1"/>
      <name val="Arial"/>
      <family val="2"/>
    </font>
    <font>
      <sz val="11"/>
      <color theme="1"/>
      <name val="Arial"/>
      <family val="2"/>
    </font>
    <font>
      <u/>
      <sz val="11"/>
      <color theme="10"/>
      <name val="Calibri"/>
      <family val="2"/>
      <scheme val="minor"/>
    </font>
    <font>
      <b/>
      <sz val="11"/>
      <color theme="1"/>
      <name val="Calibri"/>
      <family val="2"/>
      <scheme val="minor"/>
    </font>
    <font>
      <i/>
      <sz val="11"/>
      <color theme="1"/>
      <name val="Arial"/>
      <family val="2"/>
    </font>
    <font>
      <b/>
      <i/>
      <sz val="11"/>
      <color theme="1"/>
      <name val="Arial"/>
      <family val="2"/>
    </font>
    <font>
      <b/>
      <sz val="11"/>
      <color rgb="FFFFFFFF"/>
      <name val="Arial"/>
      <family val="2"/>
    </font>
    <font>
      <sz val="11"/>
      <name val="Arial"/>
      <family val="2"/>
    </font>
  </fonts>
  <fills count="5">
    <fill>
      <patternFill patternType="none"/>
    </fill>
    <fill>
      <patternFill patternType="gray125"/>
    </fill>
    <fill>
      <patternFill patternType="solid">
        <fgColor rgb="FFA7A9AC"/>
        <bgColor indexed="64"/>
      </patternFill>
    </fill>
    <fill>
      <patternFill patternType="solid">
        <fgColor rgb="FF8082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applyNumberFormat="0" applyFill="0" applyBorder="0" applyAlignment="0" applyProtection="0"/>
  </cellStyleXfs>
  <cellXfs count="293">
    <xf numFmtId="0" fontId="0" fillId="0" borderId="0" xfId="0"/>
    <xf numFmtId="0" fontId="2" fillId="0" borderId="0" xfId="0" applyFont="1" applyFill="1" applyBorder="1" applyAlignment="1"/>
    <xf numFmtId="0" fontId="3" fillId="0" borderId="0" xfId="0" applyFont="1" applyFill="1" applyBorder="1"/>
    <xf numFmtId="0" fontId="2" fillId="0" borderId="0" xfId="0" applyFont="1" applyFill="1" applyBorder="1"/>
    <xf numFmtId="0" fontId="4" fillId="0" borderId="0" xfId="0" applyFont="1" applyFill="1" applyBorder="1"/>
    <xf numFmtId="9" fontId="2" fillId="0" borderId="1" xfId="2" applyFont="1" applyFill="1" applyBorder="1" applyAlignment="1">
      <alignment horizontal="center" vertical="center" wrapText="1"/>
    </xf>
    <xf numFmtId="164" fontId="4" fillId="0" borderId="2" xfId="1" applyNumberFormat="1" applyFont="1" applyFill="1" applyBorder="1" applyAlignment="1">
      <alignment vertical="center"/>
    </xf>
    <xf numFmtId="165" fontId="4" fillId="0" borderId="2" xfId="2" applyNumberFormat="1" applyFont="1" applyFill="1" applyBorder="1" applyAlignment="1">
      <alignment vertical="center"/>
    </xf>
    <xf numFmtId="164" fontId="4" fillId="0" borderId="3" xfId="1" applyNumberFormat="1" applyFont="1" applyFill="1" applyBorder="1" applyAlignment="1">
      <alignment vertical="center"/>
    </xf>
    <xf numFmtId="165" fontId="4" fillId="0" borderId="3" xfId="2" applyNumberFormat="1" applyFont="1" applyFill="1" applyBorder="1" applyAlignment="1">
      <alignment vertical="center"/>
    </xf>
    <xf numFmtId="164" fontId="4" fillId="0" borderId="4" xfId="1" applyNumberFormat="1" applyFont="1" applyFill="1" applyBorder="1" applyAlignment="1">
      <alignment vertical="center"/>
    </xf>
    <xf numFmtId="165" fontId="4" fillId="0" borderId="4" xfId="2" applyNumberFormat="1" applyFont="1" applyFill="1" applyBorder="1" applyAlignment="1">
      <alignment vertical="center"/>
    </xf>
    <xf numFmtId="0" fontId="0" fillId="0" borderId="3" xfId="0" applyBorder="1"/>
    <xf numFmtId="0" fontId="0" fillId="0" borderId="4" xfId="0" applyBorder="1"/>
    <xf numFmtId="0" fontId="5" fillId="0" borderId="0" xfId="0" applyFont="1" applyBorder="1"/>
    <xf numFmtId="0" fontId="6" fillId="0" borderId="0" xfId="0" applyFont="1" applyBorder="1"/>
    <xf numFmtId="0" fontId="5" fillId="0" borderId="0" xfId="0" applyFont="1" applyFill="1" applyBorder="1"/>
    <xf numFmtId="0" fontId="7" fillId="0" borderId="0" xfId="4" applyAlignment="1">
      <alignment vertical="center"/>
    </xf>
    <xf numFmtId="0" fontId="7" fillId="0" borderId="0" xfId="4"/>
    <xf numFmtId="0" fontId="0" fillId="0" borderId="0" xfId="0" applyAlignment="1"/>
    <xf numFmtId="165" fontId="0" fillId="0" borderId="0" xfId="2" applyNumberFormat="1" applyFont="1" applyBorder="1"/>
    <xf numFmtId="9" fontId="4" fillId="0" borderId="2" xfId="2" applyFont="1" applyFill="1" applyBorder="1" applyAlignment="1">
      <alignment vertical="center"/>
    </xf>
    <xf numFmtId="9" fontId="4" fillId="0" borderId="3" xfId="2" applyFont="1" applyFill="1" applyBorder="1" applyAlignment="1">
      <alignment vertical="center"/>
    </xf>
    <xf numFmtId="9" fontId="4" fillId="0" borderId="4" xfId="2" applyFont="1" applyFill="1" applyBorder="1" applyAlignment="1">
      <alignment vertical="center"/>
    </xf>
    <xf numFmtId="9" fontId="2" fillId="0" borderId="2" xfId="2" applyFont="1" applyFill="1" applyBorder="1" applyAlignment="1">
      <alignment horizontal="center" vertical="center" wrapText="1"/>
    </xf>
    <xf numFmtId="165" fontId="4" fillId="0" borderId="14" xfId="2" applyNumberFormat="1" applyFont="1" applyFill="1" applyBorder="1" applyAlignment="1">
      <alignment vertical="center"/>
    </xf>
    <xf numFmtId="165" fontId="4" fillId="0" borderId="6" xfId="2" applyNumberFormat="1" applyFont="1" applyFill="1" applyBorder="1" applyAlignment="1">
      <alignment vertical="center"/>
    </xf>
    <xf numFmtId="165" fontId="4" fillId="0" borderId="7" xfId="2" applyNumberFormat="1" applyFont="1" applyFill="1" applyBorder="1" applyAlignment="1">
      <alignment vertical="center"/>
    </xf>
    <xf numFmtId="168" fontId="4" fillId="0" borderId="2" xfId="1" applyNumberFormat="1" applyFont="1" applyFill="1" applyBorder="1" applyAlignment="1">
      <alignment vertical="center"/>
    </xf>
    <xf numFmtId="164" fontId="4" fillId="0" borderId="14" xfId="1" applyNumberFormat="1" applyFont="1" applyFill="1" applyBorder="1" applyAlignment="1">
      <alignment vertical="center"/>
    </xf>
    <xf numFmtId="164" fontId="4" fillId="0" borderId="6" xfId="1" applyNumberFormat="1" applyFont="1" applyFill="1" applyBorder="1" applyAlignment="1">
      <alignment vertical="center"/>
    </xf>
    <xf numFmtId="9" fontId="2" fillId="0" borderId="14" xfId="2" applyFont="1" applyFill="1" applyBorder="1" applyAlignment="1">
      <alignment horizontal="center" vertical="center" wrapText="1"/>
    </xf>
    <xf numFmtId="168" fontId="4" fillId="0" borderId="3" xfId="1" applyNumberFormat="1" applyFont="1" applyFill="1" applyBorder="1" applyAlignment="1">
      <alignment vertical="center"/>
    </xf>
    <xf numFmtId="169" fontId="4" fillId="0" borderId="4" xfId="1" applyNumberFormat="1" applyFont="1" applyFill="1" applyBorder="1" applyAlignment="1">
      <alignment vertical="center"/>
    </xf>
    <xf numFmtId="0" fontId="9" fillId="0" borderId="0" xfId="0" applyFont="1"/>
    <xf numFmtId="0" fontId="6" fillId="0" borderId="0" xfId="0" applyFont="1"/>
    <xf numFmtId="0" fontId="10" fillId="0" borderId="0" xfId="0" applyFont="1"/>
    <xf numFmtId="0" fontId="2" fillId="2" borderId="0" xfId="0" applyFont="1" applyFill="1"/>
    <xf numFmtId="0" fontId="9" fillId="0" borderId="0" xfId="0" applyFont="1" applyFill="1"/>
    <xf numFmtId="0" fontId="8" fillId="0" borderId="1" xfId="0" applyFont="1" applyBorder="1"/>
    <xf numFmtId="0" fontId="8" fillId="0" borderId="12" xfId="0" applyFont="1" applyBorder="1"/>
    <xf numFmtId="0" fontId="0" fillId="0" borderId="3" xfId="0" applyFont="1" applyBorder="1"/>
    <xf numFmtId="0" fontId="0" fillId="0" borderId="4" xfId="0" applyFont="1" applyBorder="1"/>
    <xf numFmtId="0" fontId="11" fillId="3" borderId="0" xfId="0" applyFont="1" applyFill="1"/>
    <xf numFmtId="0" fontId="5" fillId="0" borderId="0" xfId="0" applyFont="1"/>
    <xf numFmtId="0" fontId="12" fillId="0" borderId="0" xfId="0" applyFont="1" applyFill="1"/>
    <xf numFmtId="0" fontId="6" fillId="0" borderId="0" xfId="0" applyFont="1" applyFill="1"/>
    <xf numFmtId="2" fontId="0" fillId="0" borderId="6" xfId="0" applyNumberFormat="1" applyBorder="1"/>
    <xf numFmtId="2" fontId="0" fillId="0" borderId="7" xfId="0" applyNumberFormat="1" applyBorder="1"/>
    <xf numFmtId="2" fontId="0" fillId="0" borderId="6" xfId="0" applyNumberFormat="1" applyFont="1" applyBorder="1"/>
    <xf numFmtId="2" fontId="0" fillId="0" borderId="7" xfId="0" applyNumberFormat="1" applyFont="1" applyBorder="1"/>
    <xf numFmtId="0" fontId="6" fillId="0" borderId="1" xfId="0" applyFont="1" applyBorder="1"/>
    <xf numFmtId="0" fontId="6" fillId="0" borderId="12" xfId="0" applyFont="1" applyBorder="1"/>
    <xf numFmtId="0" fontId="6" fillId="0" borderId="3" xfId="0" applyFont="1" applyBorder="1"/>
    <xf numFmtId="9" fontId="6" fillId="0" borderId="3" xfId="2" applyNumberFormat="1" applyFont="1" applyBorder="1"/>
    <xf numFmtId="9" fontId="6" fillId="0" borderId="6" xfId="2" applyNumberFormat="1" applyFont="1" applyBorder="1"/>
    <xf numFmtId="0" fontId="6" fillId="0" borderId="4" xfId="0" applyFont="1" applyBorder="1"/>
    <xf numFmtId="9" fontId="6" fillId="0" borderId="4" xfId="2" applyNumberFormat="1" applyFont="1" applyBorder="1"/>
    <xf numFmtId="9" fontId="6" fillId="0" borderId="7" xfId="2" applyNumberFormat="1" applyFont="1" applyBorder="1"/>
    <xf numFmtId="0" fontId="6" fillId="0" borderId="12" xfId="0" applyFont="1" applyBorder="1" applyAlignment="1">
      <alignment horizontal="right"/>
    </xf>
    <xf numFmtId="167" fontId="6" fillId="0" borderId="6" xfId="0" applyNumberFormat="1" applyFont="1" applyBorder="1"/>
    <xf numFmtId="167" fontId="6" fillId="0" borderId="1" xfId="0" applyNumberFormat="1" applyFont="1" applyBorder="1"/>
    <xf numFmtId="167" fontId="6" fillId="0" borderId="12" xfId="0" applyNumberFormat="1" applyFont="1" applyBorder="1"/>
    <xf numFmtId="0" fontId="6" fillId="0" borderId="2" xfId="0" applyFont="1" applyBorder="1"/>
    <xf numFmtId="167" fontId="6" fillId="0" borderId="14" xfId="0" applyNumberFormat="1" applyFont="1" applyBorder="1"/>
    <xf numFmtId="0" fontId="6" fillId="0" borderId="15" xfId="0" applyFont="1" applyBorder="1"/>
    <xf numFmtId="0" fontId="6" fillId="0" borderId="9" xfId="0" applyFont="1" applyBorder="1"/>
    <xf numFmtId="0" fontId="6" fillId="0" borderId="11" xfId="0" applyFont="1" applyBorder="1"/>
    <xf numFmtId="3" fontId="6" fillId="0" borderId="3" xfId="0" applyNumberFormat="1" applyFont="1" applyBorder="1"/>
    <xf numFmtId="3" fontId="6" fillId="0" borderId="0" xfId="0" applyNumberFormat="1" applyFont="1" applyBorder="1"/>
    <xf numFmtId="3" fontId="6" fillId="0" borderId="6" xfId="0" applyNumberFormat="1" applyFont="1" applyBorder="1"/>
    <xf numFmtId="165" fontId="6" fillId="0" borderId="4" xfId="2" applyNumberFormat="1" applyFont="1" applyBorder="1"/>
    <xf numFmtId="165" fontId="6" fillId="0" borderId="5" xfId="2" applyNumberFormat="1" applyFont="1" applyBorder="1"/>
    <xf numFmtId="165" fontId="6" fillId="0" borderId="7" xfId="2" applyNumberFormat="1" applyFont="1" applyBorder="1"/>
    <xf numFmtId="0" fontId="6" fillId="0" borderId="12" xfId="0" applyFont="1" applyBorder="1" applyAlignment="1"/>
    <xf numFmtId="9" fontId="6" fillId="0" borderId="3" xfId="0" applyNumberFormat="1" applyFont="1" applyBorder="1"/>
    <xf numFmtId="9" fontId="6" fillId="0" borderId="6" xfId="0" applyNumberFormat="1" applyFont="1" applyBorder="1"/>
    <xf numFmtId="9" fontId="6" fillId="0" borderId="4" xfId="0" applyNumberFormat="1" applyFont="1" applyBorder="1"/>
    <xf numFmtId="9" fontId="6" fillId="0" borderId="7" xfId="0" applyNumberFormat="1" applyFont="1" applyBorder="1"/>
    <xf numFmtId="165" fontId="6" fillId="0" borderId="0" xfId="2" applyNumberFormat="1" applyFont="1" applyBorder="1"/>
    <xf numFmtId="9" fontId="6" fillId="0" borderId="2" xfId="0" applyNumberFormat="1" applyFont="1" applyBorder="1"/>
    <xf numFmtId="9" fontId="6" fillId="0" borderId="14" xfId="0" applyNumberFormat="1" applyFont="1" applyBorder="1"/>
    <xf numFmtId="165" fontId="6" fillId="0" borderId="3" xfId="0" applyNumberFormat="1" applyFont="1" applyBorder="1"/>
    <xf numFmtId="165" fontId="6" fillId="0" borderId="6" xfId="0" applyNumberFormat="1" applyFont="1" applyBorder="1"/>
    <xf numFmtId="165" fontId="6" fillId="0" borderId="4" xfId="0" applyNumberFormat="1" applyFont="1" applyBorder="1"/>
    <xf numFmtId="165" fontId="6" fillId="0" borderId="7" xfId="0" applyNumberFormat="1" applyFont="1" applyBorder="1"/>
    <xf numFmtId="165" fontId="6" fillId="0" borderId="2" xfId="0" applyNumberFormat="1" applyFont="1" applyBorder="1"/>
    <xf numFmtId="165" fontId="6" fillId="0" borderId="14" xfId="0" applyNumberFormat="1" applyFont="1" applyBorder="1"/>
    <xf numFmtId="0" fontId="6" fillId="0" borderId="14" xfId="0" applyFont="1" applyBorder="1"/>
    <xf numFmtId="9" fontId="6" fillId="0" borderId="0" xfId="0" applyNumberFormat="1" applyFont="1"/>
    <xf numFmtId="0" fontId="6" fillId="0" borderId="7" xfId="0" applyFont="1" applyBorder="1"/>
    <xf numFmtId="17" fontId="6" fillId="0" borderId="1" xfId="0" applyNumberFormat="1" applyFont="1" applyBorder="1"/>
    <xf numFmtId="17" fontId="6" fillId="0" borderId="12" xfId="0" applyNumberFormat="1" applyFont="1" applyBorder="1"/>
    <xf numFmtId="9" fontId="6" fillId="0" borderId="3" xfId="2" applyFont="1" applyBorder="1"/>
    <xf numFmtId="9" fontId="6" fillId="0" borderId="4" xfId="2" applyFont="1" applyBorder="1"/>
    <xf numFmtId="0" fontId="6" fillId="0" borderId="6" xfId="0" applyFont="1" applyBorder="1"/>
    <xf numFmtId="9" fontId="6" fillId="0" borderId="6" xfId="2" applyFont="1" applyBorder="1"/>
    <xf numFmtId="9" fontId="6" fillId="0" borderId="7" xfId="2" applyFont="1" applyBorder="1"/>
    <xf numFmtId="17" fontId="6" fillId="0" borderId="2" xfId="0" applyNumberFormat="1" applyFont="1" applyBorder="1"/>
    <xf numFmtId="165" fontId="6" fillId="0" borderId="3" xfId="2" applyNumberFormat="1" applyFont="1" applyBorder="1"/>
    <xf numFmtId="165" fontId="6" fillId="0" borderId="9" xfId="2" applyNumberFormat="1" applyFont="1" applyBorder="1"/>
    <xf numFmtId="165" fontId="6" fillId="0" borderId="2" xfId="2" applyNumberFormat="1" applyFont="1" applyBorder="1"/>
    <xf numFmtId="165" fontId="6" fillId="0" borderId="8" xfId="2" applyNumberFormat="1" applyFont="1" applyBorder="1"/>
    <xf numFmtId="165" fontId="6" fillId="0" borderId="6" xfId="2" applyNumberFormat="1" applyFont="1" applyBorder="1"/>
    <xf numFmtId="3" fontId="6" fillId="0" borderId="13" xfId="0" applyNumberFormat="1" applyFont="1" applyBorder="1"/>
    <xf numFmtId="17" fontId="6" fillId="0" borderId="3" xfId="0" applyNumberFormat="1" applyFont="1" applyBorder="1"/>
    <xf numFmtId="3" fontId="6" fillId="0" borderId="5" xfId="0" applyNumberFormat="1" applyFont="1" applyBorder="1"/>
    <xf numFmtId="3" fontId="6" fillId="0" borderId="2" xfId="0" applyNumberFormat="1" applyFont="1" applyBorder="1"/>
    <xf numFmtId="3" fontId="6" fillId="0" borderId="4" xfId="0" applyNumberFormat="1" applyFont="1" applyBorder="1"/>
    <xf numFmtId="17" fontId="6" fillId="0" borderId="11" xfId="0" applyNumberFormat="1" applyFont="1" applyBorder="1"/>
    <xf numFmtId="17" fontId="6" fillId="0" borderId="0" xfId="0" applyNumberFormat="1" applyFont="1"/>
    <xf numFmtId="9" fontId="6" fillId="0" borderId="0" xfId="2" applyFont="1" applyBorder="1"/>
    <xf numFmtId="9" fontId="6" fillId="0" borderId="5" xfId="2" applyFont="1" applyBorder="1"/>
    <xf numFmtId="0" fontId="6" fillId="0" borderId="10" xfId="0" applyFont="1" applyBorder="1"/>
    <xf numFmtId="0" fontId="6" fillId="0" borderId="8" xfId="0" applyFont="1" applyBorder="1"/>
    <xf numFmtId="165" fontId="6" fillId="0" borderId="14" xfId="2" applyNumberFormat="1" applyFont="1" applyBorder="1"/>
    <xf numFmtId="14" fontId="6" fillId="0" borderId="0" xfId="0" applyNumberFormat="1" applyFont="1" applyAlignment="1">
      <alignment vertical="center"/>
    </xf>
    <xf numFmtId="170" fontId="6" fillId="0" borderId="0" xfId="0" applyNumberFormat="1" applyFont="1"/>
    <xf numFmtId="0" fontId="6" fillId="0" borderId="12" xfId="0" applyFont="1" applyBorder="1" applyAlignment="1">
      <alignment wrapText="1"/>
    </xf>
    <xf numFmtId="1" fontId="6" fillId="0" borderId="3" xfId="0" applyNumberFormat="1" applyFont="1" applyBorder="1"/>
    <xf numFmtId="1" fontId="6" fillId="0" borderId="4" xfId="0" applyNumberFormat="1" applyFont="1" applyBorder="1"/>
    <xf numFmtId="6" fontId="6" fillId="0" borderId="3" xfId="0" applyNumberFormat="1" applyFont="1" applyBorder="1" applyAlignment="1">
      <alignment horizontal="left"/>
    </xf>
    <xf numFmtId="6" fontId="6" fillId="0" borderId="3" xfId="0" applyNumberFormat="1" applyFont="1" applyBorder="1"/>
    <xf numFmtId="6" fontId="6" fillId="0" borderId="4" xfId="0" applyNumberFormat="1" applyFont="1" applyBorder="1"/>
    <xf numFmtId="6" fontId="6" fillId="0" borderId="0" xfId="0" applyNumberFormat="1" applyFont="1"/>
    <xf numFmtId="6" fontId="6" fillId="0" borderId="4" xfId="0" applyNumberFormat="1" applyFont="1" applyBorder="1" applyAlignment="1">
      <alignment horizontal="left"/>
    </xf>
    <xf numFmtId="0" fontId="6" fillId="0" borderId="5" xfId="0" applyFont="1" applyBorder="1"/>
    <xf numFmtId="9" fontId="6" fillId="0" borderId="15" xfId="0" applyNumberFormat="1" applyFont="1" applyBorder="1"/>
    <xf numFmtId="9" fontId="6" fillId="0" borderId="9" xfId="0" applyNumberFormat="1" applyFont="1" applyBorder="1"/>
    <xf numFmtId="9" fontId="6" fillId="0" borderId="8" xfId="0" applyNumberFormat="1" applyFont="1" applyBorder="1"/>
    <xf numFmtId="9" fontId="6" fillId="0" borderId="0" xfId="0" applyNumberFormat="1" applyFont="1" applyBorder="1"/>
    <xf numFmtId="9" fontId="6" fillId="0" borderId="5" xfId="0" applyNumberFormat="1" applyFont="1" applyBorder="1"/>
    <xf numFmtId="166" fontId="6" fillId="0" borderId="15" xfId="0" applyNumberFormat="1" applyFont="1" applyBorder="1"/>
    <xf numFmtId="166" fontId="6" fillId="0" borderId="13" xfId="0" applyNumberFormat="1" applyFont="1" applyBorder="1"/>
    <xf numFmtId="166" fontId="6" fillId="0" borderId="14" xfId="0" applyNumberFormat="1" applyFont="1" applyBorder="1"/>
    <xf numFmtId="166" fontId="6" fillId="0" borderId="9" xfId="0" applyNumberFormat="1" applyFont="1" applyBorder="1"/>
    <xf numFmtId="166" fontId="6" fillId="0" borderId="0" xfId="0" applyNumberFormat="1" applyFont="1" applyBorder="1"/>
    <xf numFmtId="166" fontId="6" fillId="0" borderId="6" xfId="0" applyNumberFormat="1" applyFont="1" applyBorder="1"/>
    <xf numFmtId="166" fontId="6" fillId="0" borderId="8" xfId="0" applyNumberFormat="1" applyFont="1" applyBorder="1"/>
    <xf numFmtId="166" fontId="6" fillId="0" borderId="5" xfId="0" applyNumberFormat="1" applyFont="1" applyBorder="1"/>
    <xf numFmtId="166" fontId="6" fillId="0" borderId="7" xfId="0" applyNumberFormat="1" applyFont="1" applyBorder="1"/>
    <xf numFmtId="9" fontId="6" fillId="0" borderId="13" xfId="0" applyNumberFormat="1" applyFont="1" applyBorder="1"/>
    <xf numFmtId="0" fontId="6" fillId="0" borderId="0" xfId="0" applyFont="1" applyFill="1" applyBorder="1"/>
    <xf numFmtId="0" fontId="6" fillId="0" borderId="2" xfId="0" applyFont="1" applyFill="1" applyBorder="1"/>
    <xf numFmtId="9" fontId="6" fillId="0" borderId="2" xfId="2" applyFont="1" applyFill="1" applyBorder="1"/>
    <xf numFmtId="0" fontId="6" fillId="0" borderId="4" xfId="0" applyFont="1" applyFill="1" applyBorder="1"/>
    <xf numFmtId="9" fontId="6" fillId="0" borderId="4" xfId="2" applyFont="1" applyFill="1" applyBorder="1"/>
    <xf numFmtId="9" fontId="6" fillId="0" borderId="2"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3" xfId="0" applyNumberFormat="1" applyFont="1" applyBorder="1" applyAlignment="1">
      <alignment horizontal="center" vertical="center"/>
    </xf>
    <xf numFmtId="0" fontId="6" fillId="0" borderId="3" xfId="0" applyFont="1" applyBorder="1" applyAlignment="1">
      <alignment horizontal="center"/>
    </xf>
    <xf numFmtId="0" fontId="6" fillId="0" borderId="6" xfId="0" applyFont="1" applyBorder="1" applyAlignment="1">
      <alignment horizontal="center"/>
    </xf>
    <xf numFmtId="9" fontId="6" fillId="0" borderId="2" xfId="0" applyNumberFormat="1" applyFont="1" applyBorder="1" applyAlignment="1">
      <alignment horizontal="center"/>
    </xf>
    <xf numFmtId="9" fontId="6" fillId="0" borderId="4" xfId="0" applyNumberFormat="1" applyFont="1" applyBorder="1" applyAlignment="1">
      <alignment horizontal="center"/>
    </xf>
    <xf numFmtId="0" fontId="6" fillId="0" borderId="10" xfId="0" applyFont="1" applyBorder="1" applyAlignment="1">
      <alignment horizontal="left"/>
    </xf>
    <xf numFmtId="0" fontId="6" fillId="0" borderId="7" xfId="0" applyFont="1" applyBorder="1" applyAlignment="1">
      <alignment wrapText="1"/>
    </xf>
    <xf numFmtId="0" fontId="6" fillId="0" borderId="1" xfId="0" applyFont="1" applyBorder="1" applyAlignment="1">
      <alignment wrapText="1"/>
    </xf>
    <xf numFmtId="9" fontId="2" fillId="0" borderId="1" xfId="2" applyFont="1" applyFill="1" applyBorder="1" applyAlignment="1">
      <alignment horizontal="left" vertical="center" wrapText="1"/>
    </xf>
    <xf numFmtId="9" fontId="4" fillId="0" borderId="2" xfId="2" applyFont="1" applyFill="1" applyBorder="1" applyAlignment="1">
      <alignment horizontal="left" vertical="center"/>
    </xf>
    <xf numFmtId="9" fontId="4" fillId="0" borderId="3" xfId="2" applyFont="1" applyFill="1" applyBorder="1" applyAlignment="1">
      <alignment horizontal="left" vertical="center"/>
    </xf>
    <xf numFmtId="9" fontId="4" fillId="0" borderId="4" xfId="2" applyFont="1" applyFill="1" applyBorder="1" applyAlignment="1">
      <alignment horizontal="left" vertical="center"/>
    </xf>
    <xf numFmtId="0" fontId="6" fillId="0" borderId="2" xfId="0" applyFont="1" applyBorder="1" applyAlignment="1">
      <alignment wrapText="1"/>
    </xf>
    <xf numFmtId="165" fontId="6" fillId="0" borderId="12" xfId="0" applyNumberFormat="1" applyFont="1" applyBorder="1" applyAlignment="1">
      <alignment wrapText="1"/>
    </xf>
    <xf numFmtId="0" fontId="6" fillId="0" borderId="1" xfId="0" applyFont="1" applyBorder="1" applyAlignment="1">
      <alignment vertical="center"/>
    </xf>
    <xf numFmtId="9" fontId="4" fillId="0" borderId="15" xfId="2" applyFont="1" applyFill="1" applyBorder="1" applyAlignment="1">
      <alignment horizontal="left" vertical="center"/>
    </xf>
    <xf numFmtId="9" fontId="4" fillId="0" borderId="9" xfId="2" applyFont="1" applyFill="1" applyBorder="1" applyAlignment="1">
      <alignment horizontal="left" vertical="center"/>
    </xf>
    <xf numFmtId="9" fontId="4" fillId="0" borderId="5" xfId="2" applyFont="1" applyFill="1" applyBorder="1" applyAlignment="1">
      <alignment horizontal="left" vertical="center"/>
    </xf>
    <xf numFmtId="0" fontId="6" fillId="0" borderId="13" xfId="0" applyFont="1" applyBorder="1" applyAlignment="1">
      <alignment wrapText="1"/>
    </xf>
    <xf numFmtId="17" fontId="6" fillId="0" borderId="2" xfId="0" applyNumberFormat="1" applyFont="1" applyBorder="1" applyAlignment="1">
      <alignment horizontal="left"/>
    </xf>
    <xf numFmtId="17" fontId="6" fillId="0" borderId="3" xfId="0" applyNumberFormat="1" applyFont="1" applyBorder="1" applyAlignment="1">
      <alignment horizontal="left"/>
    </xf>
    <xf numFmtId="17" fontId="6" fillId="0" borderId="4" xfId="0" applyNumberFormat="1" applyFont="1" applyBorder="1" applyAlignment="1">
      <alignment horizontal="left"/>
    </xf>
    <xf numFmtId="0" fontId="6" fillId="0" borderId="14" xfId="0" applyFont="1" applyBorder="1" applyAlignment="1">
      <alignment wrapText="1"/>
    </xf>
    <xf numFmtId="0" fontId="6" fillId="0" borderId="2" xfId="0" applyFont="1" applyBorder="1" applyAlignment="1">
      <alignment horizontal="left"/>
    </xf>
    <xf numFmtId="17" fontId="6" fillId="0" borderId="15" xfId="0" applyNumberFormat="1" applyFont="1" applyBorder="1" applyAlignment="1">
      <alignment horizontal="left"/>
    </xf>
    <xf numFmtId="17" fontId="6" fillId="0" borderId="9" xfId="0" applyNumberFormat="1" applyFont="1" applyBorder="1" applyAlignment="1">
      <alignment horizontal="left"/>
    </xf>
    <xf numFmtId="17" fontId="6" fillId="0" borderId="8" xfId="0" applyNumberFormat="1" applyFont="1" applyBorder="1" applyAlignment="1">
      <alignment horizontal="left"/>
    </xf>
    <xf numFmtId="9" fontId="2" fillId="0" borderId="15" xfId="2" applyFont="1" applyFill="1" applyBorder="1" applyAlignment="1">
      <alignment horizontal="left" vertical="center" wrapText="1"/>
    </xf>
    <xf numFmtId="9" fontId="4" fillId="0" borderId="7" xfId="2" applyFont="1" applyFill="1" applyBorder="1" applyAlignment="1">
      <alignment horizontal="left" vertical="center"/>
    </xf>
    <xf numFmtId="164" fontId="6" fillId="0" borderId="3" xfId="1" applyNumberFormat="1" applyFont="1" applyBorder="1"/>
    <xf numFmtId="164" fontId="6" fillId="0" borderId="0" xfId="1" applyNumberFormat="1" applyFont="1" applyBorder="1"/>
    <xf numFmtId="164" fontId="6" fillId="0" borderId="6" xfId="1" applyNumberFormat="1" applyFont="1" applyBorder="1"/>
    <xf numFmtId="0" fontId="6" fillId="0" borderId="15" xfId="0" applyFont="1" applyBorder="1" applyAlignment="1">
      <alignment horizontal="center" wrapText="1"/>
    </xf>
    <xf numFmtId="0" fontId="6" fillId="0" borderId="14" xfId="0" applyFont="1" applyBorder="1" applyAlignment="1">
      <alignment horizontal="center" wrapText="1"/>
    </xf>
    <xf numFmtId="0" fontId="6" fillId="0" borderId="0" xfId="0" applyFont="1" applyAlignment="1">
      <alignment horizontal="center"/>
    </xf>
    <xf numFmtId="17" fontId="6" fillId="0" borderId="10" xfId="0" applyNumberFormat="1" applyFont="1" applyBorder="1"/>
    <xf numFmtId="165" fontId="6" fillId="0" borderId="15" xfId="2" applyNumberFormat="1" applyFont="1" applyBorder="1"/>
    <xf numFmtId="165" fontId="6" fillId="0" borderId="13" xfId="0" applyNumberFormat="1" applyFont="1" applyBorder="1"/>
    <xf numFmtId="165" fontId="6" fillId="0" borderId="0" xfId="0" applyNumberFormat="1" applyFont="1" applyBorder="1"/>
    <xf numFmtId="165" fontId="6" fillId="0" borderId="5" xfId="0" applyNumberFormat="1" applyFont="1" applyBorder="1"/>
    <xf numFmtId="0" fontId="6" fillId="0" borderId="10" xfId="0" applyFont="1" applyBorder="1" applyAlignment="1">
      <alignment wrapText="1"/>
    </xf>
    <xf numFmtId="14" fontId="6" fillId="0" borderId="9" xfId="0" applyNumberFormat="1" applyFont="1" applyBorder="1" applyAlignment="1">
      <alignment horizontal="center" vertical="center" wrapText="1"/>
    </xf>
    <xf numFmtId="169" fontId="6" fillId="0" borderId="3" xfId="0" applyNumberFormat="1" applyFont="1" applyBorder="1"/>
    <xf numFmtId="169" fontId="6" fillId="0" borderId="6" xfId="0" applyNumberFormat="1" applyFont="1" applyBorder="1"/>
    <xf numFmtId="169" fontId="6" fillId="0" borderId="2" xfId="0" applyNumberFormat="1" applyFont="1" applyBorder="1"/>
    <xf numFmtId="169" fontId="6" fillId="0" borderId="14" xfId="0" applyNumberFormat="1" applyFont="1" applyBorder="1"/>
    <xf numFmtId="169" fontId="6" fillId="0" borderId="4" xfId="0" applyNumberFormat="1" applyFont="1" applyBorder="1"/>
    <xf numFmtId="169" fontId="6" fillId="0" borderId="7" xfId="0" applyNumberFormat="1" applyFont="1" applyBorder="1"/>
    <xf numFmtId="0" fontId="6" fillId="0" borderId="13"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1" xfId="0" applyFont="1" applyBorder="1" applyAlignment="1">
      <alignment horizontal="left"/>
    </xf>
    <xf numFmtId="0" fontId="6" fillId="0" borderId="10" xfId="0" applyFont="1" applyBorder="1" applyAlignment="1">
      <alignment horizontal="center" wrapText="1"/>
    </xf>
    <xf numFmtId="9" fontId="6" fillId="0" borderId="13" xfId="0" applyNumberFormat="1" applyFont="1" applyBorder="1" applyAlignment="1">
      <alignment horizontal="right" wrapText="1"/>
    </xf>
    <xf numFmtId="9" fontId="6" fillId="0" borderId="0" xfId="0" applyNumberFormat="1" applyFont="1" applyBorder="1" applyAlignment="1">
      <alignment horizontal="right" wrapText="1"/>
    </xf>
    <xf numFmtId="0" fontId="6" fillId="0" borderId="2" xfId="0" applyFont="1" applyFill="1" applyBorder="1" applyAlignment="1">
      <alignment wrapText="1"/>
    </xf>
    <xf numFmtId="0" fontId="6" fillId="0" borderId="3" xfId="0" applyFont="1" applyBorder="1" applyAlignment="1">
      <alignment wrapText="1"/>
    </xf>
    <xf numFmtId="0" fontId="6" fillId="0" borderId="9" xfId="0" applyFont="1" applyBorder="1" applyAlignment="1">
      <alignment wrapText="1"/>
    </xf>
    <xf numFmtId="0" fontId="6" fillId="0" borderId="4" xfId="0" applyFont="1" applyBorder="1" applyAlignment="1">
      <alignment wrapText="1"/>
    </xf>
    <xf numFmtId="0" fontId="6" fillId="0" borderId="8" xfId="0" applyFont="1" applyBorder="1" applyAlignment="1">
      <alignment wrapText="1"/>
    </xf>
    <xf numFmtId="9" fontId="6" fillId="0" borderId="15" xfId="0" applyNumberFormat="1" applyFont="1" applyBorder="1" applyAlignment="1">
      <alignment horizontal="left" vertical="center"/>
    </xf>
    <xf numFmtId="9" fontId="6" fillId="0" borderId="9" xfId="0" applyNumberFormat="1" applyFont="1" applyBorder="1" applyAlignment="1">
      <alignment horizontal="left" vertical="center"/>
    </xf>
    <xf numFmtId="9" fontId="6" fillId="0" borderId="8" xfId="0" applyNumberFormat="1" applyFont="1" applyBorder="1" applyAlignment="1">
      <alignment horizontal="left" vertical="center"/>
    </xf>
    <xf numFmtId="9" fontId="6" fillId="0" borderId="2" xfId="0" applyNumberFormat="1" applyFont="1" applyBorder="1" applyAlignment="1">
      <alignment horizontal="left" vertical="center"/>
    </xf>
    <xf numFmtId="9" fontId="6" fillId="0" borderId="4" xfId="0" applyNumberFormat="1" applyFont="1" applyBorder="1" applyAlignment="1">
      <alignment horizontal="left" vertical="center"/>
    </xf>
    <xf numFmtId="9" fontId="6" fillId="0" borderId="3" xfId="0" applyNumberFormat="1" applyFont="1" applyBorder="1" applyAlignment="1">
      <alignment horizontal="left" vertical="center"/>
    </xf>
    <xf numFmtId="0" fontId="6" fillId="0" borderId="15" xfId="0" applyFont="1" applyBorder="1" applyAlignment="1">
      <alignment horizontal="left"/>
    </xf>
    <xf numFmtId="0" fontId="6" fillId="0" borderId="0" xfId="0" applyFont="1" applyAlignment="1">
      <alignment horizontal="left"/>
    </xf>
    <xf numFmtId="9" fontId="6" fillId="4" borderId="2" xfId="0" applyNumberFormat="1" applyFont="1" applyFill="1" applyBorder="1" applyAlignment="1">
      <alignment horizontal="left" vertical="center"/>
    </xf>
    <xf numFmtId="9" fontId="6" fillId="4" borderId="15" xfId="0" applyNumberFormat="1" applyFont="1" applyFill="1" applyBorder="1"/>
    <xf numFmtId="9" fontId="6" fillId="4" borderId="14" xfId="0" applyNumberFormat="1" applyFont="1" applyFill="1" applyBorder="1"/>
    <xf numFmtId="9" fontId="6" fillId="4" borderId="4" xfId="0" applyNumberFormat="1" applyFont="1" applyFill="1" applyBorder="1" applyAlignment="1">
      <alignment horizontal="left" vertical="center"/>
    </xf>
    <xf numFmtId="9" fontId="6" fillId="4" borderId="8" xfId="0" applyNumberFormat="1" applyFont="1" applyFill="1" applyBorder="1"/>
    <xf numFmtId="9" fontId="6" fillId="4" borderId="7" xfId="0" applyNumberFormat="1" applyFont="1" applyFill="1" applyBorder="1"/>
    <xf numFmtId="0" fontId="6" fillId="0" borderId="3" xfId="0" applyFont="1" applyBorder="1" applyAlignment="1">
      <alignment horizontal="left"/>
    </xf>
    <xf numFmtId="9" fontId="6" fillId="4" borderId="9" xfId="0" applyNumberFormat="1" applyFont="1" applyFill="1" applyBorder="1"/>
    <xf numFmtId="9" fontId="6" fillId="4" borderId="6" xfId="0" applyNumberFormat="1" applyFont="1" applyFill="1" applyBorder="1"/>
    <xf numFmtId="9" fontId="6" fillId="4" borderId="13" xfId="0" applyNumberFormat="1" applyFont="1" applyFill="1" applyBorder="1"/>
    <xf numFmtId="0" fontId="4" fillId="0" borderId="2" xfId="0" applyFont="1" applyFill="1" applyBorder="1" applyAlignment="1">
      <alignment wrapText="1"/>
    </xf>
    <xf numFmtId="0" fontId="4" fillId="0" borderId="1" xfId="0" applyFont="1" applyFill="1" applyBorder="1" applyAlignment="1">
      <alignment wrapText="1"/>
    </xf>
    <xf numFmtId="0" fontId="7" fillId="4" borderId="0" xfId="4" applyFill="1" applyAlignment="1">
      <alignment vertical="center"/>
    </xf>
    <xf numFmtId="0" fontId="0" fillId="4" borderId="0" xfId="0" applyFill="1"/>
    <xf numFmtId="0" fontId="0" fillId="0" borderId="0" xfId="0" applyFill="1"/>
    <xf numFmtId="0" fontId="7" fillId="0" borderId="0" xfId="4" applyFill="1" applyAlignment="1">
      <alignment vertical="center"/>
    </xf>
    <xf numFmtId="165" fontId="6" fillId="0" borderId="7" xfId="0" applyNumberFormat="1" applyFont="1" applyFill="1" applyBorder="1"/>
    <xf numFmtId="0" fontId="6" fillId="0" borderId="1" xfId="0" applyFont="1" applyFill="1" applyBorder="1" applyAlignment="1"/>
    <xf numFmtId="9" fontId="6" fillId="0" borderId="6" xfId="0" applyNumberFormat="1" applyFont="1" applyFill="1" applyBorder="1"/>
    <xf numFmtId="9" fontId="6" fillId="0" borderId="3" xfId="0" applyNumberFormat="1" applyFont="1" applyFill="1" applyBorder="1"/>
    <xf numFmtId="9" fontId="6" fillId="0" borderId="4" xfId="0" applyNumberFormat="1" applyFont="1" applyFill="1" applyBorder="1"/>
    <xf numFmtId="0" fontId="5" fillId="0" borderId="0" xfId="0" applyFont="1" applyFill="1"/>
    <xf numFmtId="0" fontId="6" fillId="0" borderId="10" xfId="0" applyFont="1" applyFill="1" applyBorder="1"/>
    <xf numFmtId="0" fontId="6" fillId="0" borderId="1" xfId="0" applyFont="1" applyFill="1" applyBorder="1"/>
    <xf numFmtId="0" fontId="6" fillId="0" borderId="11" xfId="0" applyFont="1" applyFill="1" applyBorder="1"/>
    <xf numFmtId="0" fontId="6" fillId="0" borderId="12" xfId="0" applyFont="1" applyFill="1" applyBorder="1" applyAlignment="1">
      <alignment wrapText="1"/>
    </xf>
    <xf numFmtId="0" fontId="6" fillId="0" borderId="9" xfId="0" applyFont="1" applyFill="1" applyBorder="1"/>
    <xf numFmtId="164" fontId="6" fillId="0" borderId="3" xfId="1" applyNumberFormat="1" applyFont="1" applyFill="1" applyBorder="1"/>
    <xf numFmtId="164" fontId="6" fillId="0" borderId="0" xfId="1" applyNumberFormat="1" applyFont="1" applyFill="1" applyBorder="1"/>
    <xf numFmtId="164" fontId="6" fillId="0" borderId="6" xfId="1" applyNumberFormat="1" applyFont="1" applyFill="1" applyBorder="1"/>
    <xf numFmtId="9" fontId="6" fillId="0" borderId="1" xfId="0" applyNumberFormat="1" applyFont="1" applyFill="1" applyBorder="1"/>
    <xf numFmtId="0" fontId="6" fillId="0" borderId="8" xfId="0" applyFont="1" applyFill="1" applyBorder="1"/>
    <xf numFmtId="164" fontId="6" fillId="0" borderId="4" xfId="1" applyNumberFormat="1" applyFont="1" applyFill="1" applyBorder="1"/>
    <xf numFmtId="164" fontId="6" fillId="0" borderId="5" xfId="1" applyNumberFormat="1" applyFont="1" applyFill="1" applyBorder="1"/>
    <xf numFmtId="164" fontId="6" fillId="0" borderId="7" xfId="1" applyNumberFormat="1" applyFont="1" applyFill="1" applyBorder="1"/>
    <xf numFmtId="164" fontId="6" fillId="0" borderId="3" xfId="0" applyNumberFormat="1" applyFont="1" applyBorder="1"/>
    <xf numFmtId="164" fontId="6" fillId="0" borderId="4" xfId="0" applyNumberFormat="1" applyFont="1" applyBorder="1"/>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wrapText="1"/>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5"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14" fontId="6" fillId="0" borderId="15"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14" fontId="6" fillId="0" borderId="9" xfId="0" applyNumberFormat="1" applyFont="1" applyBorder="1" applyAlignment="1">
      <alignment horizontal="center" vertical="center"/>
    </xf>
    <xf numFmtId="0" fontId="9" fillId="0" borderId="0" xfId="0" applyFont="1" applyAlignment="1">
      <alignment horizontal="left" wrapText="1"/>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left" vertical="center"/>
    </xf>
    <xf numFmtId="0" fontId="6" fillId="0" borderId="13" xfId="0" applyFont="1" applyBorder="1" applyAlignment="1">
      <alignment horizontal="center" vertical="center"/>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Fill="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1"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2" xfId="0" applyFont="1" applyBorder="1" applyAlignment="1">
      <alignment horizontal="left"/>
    </xf>
    <xf numFmtId="0" fontId="6" fillId="0" borderId="8" xfId="0" applyFont="1" applyBorder="1" applyAlignment="1">
      <alignment horizontal="left"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9" fontId="6" fillId="0" borderId="2" xfId="0" applyNumberFormat="1" applyFont="1" applyBorder="1" applyAlignment="1">
      <alignment horizontal="center" vertical="center"/>
    </xf>
    <xf numFmtId="9" fontId="6" fillId="0" borderId="4" xfId="0" applyNumberFormat="1" applyFont="1" applyBorder="1" applyAlignment="1">
      <alignment horizontal="center" vertical="center"/>
    </xf>
  </cellXfs>
  <cellStyles count="5">
    <cellStyle name="Comma" xfId="1" builtinId="3"/>
    <cellStyle name="Hyperlink" xfId="4" builtinId="8"/>
    <cellStyle name="Normal" xfId="0" builtinId="0"/>
    <cellStyle name="Normal 7" xfId="3"/>
    <cellStyle name="Percent" xfId="2" builtinId="5"/>
  </cellStyles>
  <dxfs count="6">
    <dxf>
      <font>
        <color rgb="FF9C0006"/>
      </font>
      <fill>
        <patternFill patternType="solid">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Per 100,000</c:v>
          </c:tx>
          <c:spPr>
            <a:solidFill>
              <a:srgbClr val="B297B7"/>
            </a:solidFill>
            <a:ln w="9525" cap="flat" cmpd="sng" algn="ctr">
              <a:solidFill>
                <a:srgbClr val="B297B7"/>
              </a:solidFill>
              <a:prstDash val="solid"/>
              <a:round/>
              <a:headEnd type="none" w="med" len="med"/>
              <a:tailEnd type="none" w="med" len="med"/>
            </a:ln>
            <a:effectLst/>
          </c:spPr>
          <c:invertIfNegative val="0"/>
          <c:dPt>
            <c:idx val="0"/>
            <c:invertIfNegative val="0"/>
            <c:bubble3D val="0"/>
            <c:extLst>
              <c:ext xmlns:c16="http://schemas.microsoft.com/office/drawing/2014/chart" uri="{C3380CC4-5D6E-409C-BE32-E72D297353CC}">
                <c16:uniqueId val="{00000000-A1F1-481A-9E50-361188CDC9BA}"/>
              </c:ext>
            </c:extLst>
          </c:dPt>
          <c:dPt>
            <c:idx val="1"/>
            <c:invertIfNegative val="0"/>
            <c:bubble3D val="0"/>
            <c:extLst>
              <c:ext xmlns:c16="http://schemas.microsoft.com/office/drawing/2014/chart" uri="{C3380CC4-5D6E-409C-BE32-E72D297353CC}">
                <c16:uniqueId val="{00000001-A1F1-481A-9E50-361188CDC9BA}"/>
              </c:ext>
            </c:extLst>
          </c:dPt>
          <c:dPt>
            <c:idx val="2"/>
            <c:invertIfNegative val="0"/>
            <c:bubble3D val="0"/>
            <c:extLst>
              <c:ext xmlns:c16="http://schemas.microsoft.com/office/drawing/2014/chart" uri="{C3380CC4-5D6E-409C-BE32-E72D297353CC}">
                <c16:uniqueId val="{00000002-A1F1-481A-9E50-361188CDC9BA}"/>
              </c:ext>
            </c:extLst>
          </c:dPt>
          <c:dPt>
            <c:idx val="3"/>
            <c:invertIfNegative val="0"/>
            <c:bubble3D val="0"/>
            <c:extLst>
              <c:ext xmlns:c16="http://schemas.microsoft.com/office/drawing/2014/chart" uri="{C3380CC4-5D6E-409C-BE32-E72D297353CC}">
                <c16:uniqueId val="{00000003-A1F1-481A-9E50-361188CDC9BA}"/>
              </c:ext>
            </c:extLst>
          </c:dPt>
          <c:dPt>
            <c:idx val="4"/>
            <c:invertIfNegative val="0"/>
            <c:bubble3D val="0"/>
            <c:extLst>
              <c:ext xmlns:c16="http://schemas.microsoft.com/office/drawing/2014/chart" uri="{C3380CC4-5D6E-409C-BE32-E72D297353CC}">
                <c16:uniqueId val="{00000004-A1F1-481A-9E50-361188CDC9BA}"/>
              </c:ext>
            </c:extLst>
          </c:dPt>
          <c:dPt>
            <c:idx val="5"/>
            <c:invertIfNegative val="0"/>
            <c:bubble3D val="0"/>
            <c:extLst>
              <c:ext xmlns:c16="http://schemas.microsoft.com/office/drawing/2014/chart" uri="{C3380CC4-5D6E-409C-BE32-E72D297353CC}">
                <c16:uniqueId val="{00000005-A1F1-481A-9E50-361188CDC9BA}"/>
              </c:ext>
            </c:extLst>
          </c:dPt>
          <c:dPt>
            <c:idx val="6"/>
            <c:invertIfNegative val="0"/>
            <c:bubble3D val="0"/>
            <c:extLst>
              <c:ext xmlns:c16="http://schemas.microsoft.com/office/drawing/2014/chart" uri="{C3380CC4-5D6E-409C-BE32-E72D297353CC}">
                <c16:uniqueId val="{00000006-A1F1-481A-9E50-361188CDC9BA}"/>
              </c:ext>
            </c:extLst>
          </c:dPt>
          <c:dPt>
            <c:idx val="7"/>
            <c:invertIfNegative val="0"/>
            <c:bubble3D val="0"/>
            <c:extLst>
              <c:ext xmlns:c16="http://schemas.microsoft.com/office/drawing/2014/chart" uri="{C3380CC4-5D6E-409C-BE32-E72D297353CC}">
                <c16:uniqueId val="{00000007-A1F1-481A-9E50-361188CDC9BA}"/>
              </c:ext>
            </c:extLst>
          </c:dPt>
          <c:dLbls>
            <c:numFmt formatCode="#,##0" sourceLinked="0"/>
            <c:spPr>
              <a:solidFill>
                <a:srgbClr val="F7EEF7"/>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99.398446491417559</c:v>
              </c:pt>
              <c:pt idx="1">
                <c:v>93.97435144476276</c:v>
              </c:pt>
              <c:pt idx="2">
                <c:v>113.51076790723103</c:v>
              </c:pt>
              <c:pt idx="3">
                <c:v>114.18938975816151</c:v>
              </c:pt>
              <c:pt idx="4">
                <c:v>74.152811151821197</c:v>
              </c:pt>
              <c:pt idx="5">
                <c:v>91.345760206215445</c:v>
              </c:pt>
              <c:pt idx="6">
                <c:v>108.54801458928232</c:v>
              </c:pt>
              <c:pt idx="7">
                <c:v>80.017654630030194</c:v>
              </c:pt>
            </c:numLit>
          </c:val>
          <c:extLst>
            <c:ext xmlns:c16="http://schemas.microsoft.com/office/drawing/2014/chart" uri="{C3380CC4-5D6E-409C-BE32-E72D297353CC}">
              <c16:uniqueId val="{00000008-A1F1-481A-9E50-361188CDC9BA}"/>
            </c:ext>
          </c:extLst>
        </c:ser>
        <c:dLbls>
          <c:dLblPos val="outEnd"/>
          <c:showLegendKey val="0"/>
          <c:showVal val="1"/>
          <c:showCatName val="0"/>
          <c:showSerName val="0"/>
          <c:showPercent val="0"/>
          <c:showBubbleSize val="0"/>
        </c:dLbls>
        <c:gapWidth val="219"/>
        <c:axId val="281864072"/>
        <c:axId val="283104504"/>
      </c:barChart>
      <c:lineChart>
        <c:grouping val="standard"/>
        <c:varyColors val="0"/>
        <c:ser>
          <c:idx val="1"/>
          <c:order val="1"/>
          <c:tx>
            <c:v>Per 100,000</c:v>
          </c:tx>
          <c:spPr>
            <a:ln w="28575" cap="rnd" cmpd="sng" algn="ctr">
              <a:solidFill>
                <a:srgbClr val="6B2976"/>
              </a:solidFill>
              <a:prstDash val="solid"/>
              <a:round/>
              <a:headEnd type="none" w="med" len="med"/>
              <a:tailEnd type="none" w="med" len="med"/>
            </a:ln>
            <a:effectLst/>
          </c:spPr>
          <c:marker>
            <c:symbol val="none"/>
          </c:marker>
          <c:dLbls>
            <c:dLbl>
              <c:idx val="0"/>
              <c:tx>
                <c:rich>
                  <a:bodyPr/>
                  <a:lstStyle/>
                  <a:p>
                    <a:r>
                      <a:rPr lang="en-US" baseline="0"/>
                      <a:t>National Average</a:t>
                    </a:r>
                    <a:endParaRPr lang="en-US"/>
                  </a:p>
                </c:rich>
              </c:tx>
              <c:dLblPos val="r"/>
              <c:showLegendKey val="0"/>
              <c:showVal val="1"/>
              <c:showCatName val="1"/>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1F1-481A-9E50-361188CDC9BA}"/>
                </c:ext>
              </c:extLst>
            </c:dLbl>
            <c:dLbl>
              <c:idx val="7"/>
              <c:numFmt formatCode="#,##0" sourceLinked="0"/>
              <c:spPr>
                <a:solidFill>
                  <a:srgbClr val="6B297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F1-481A-9E50-361188CDC9BA}"/>
                </c:ext>
              </c:extLst>
            </c:dLbl>
            <c:spPr>
              <a:solidFill>
                <a:srgbClr val="6B297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98.947028604866901</c:v>
              </c:pt>
              <c:pt idx="1">
                <c:v>98.947028604866901</c:v>
              </c:pt>
              <c:pt idx="2">
                <c:v>98.947028604866901</c:v>
              </c:pt>
              <c:pt idx="3">
                <c:v>98.947028604866901</c:v>
              </c:pt>
              <c:pt idx="4">
                <c:v>98.947028604866901</c:v>
              </c:pt>
              <c:pt idx="5">
                <c:v>98.947028604866901</c:v>
              </c:pt>
              <c:pt idx="6">
                <c:v>98.947028604866901</c:v>
              </c:pt>
              <c:pt idx="7">
                <c:v>98.947028604866901</c:v>
              </c:pt>
            </c:numLit>
          </c:val>
          <c:smooth val="0"/>
          <c:extLst>
            <c:ext xmlns:c16="http://schemas.microsoft.com/office/drawing/2014/chart" uri="{C3380CC4-5D6E-409C-BE32-E72D297353CC}">
              <c16:uniqueId val="{0000000B-A1F1-481A-9E50-361188CDC9BA}"/>
            </c:ext>
          </c:extLst>
        </c:ser>
        <c:dLbls>
          <c:showLegendKey val="0"/>
          <c:showVal val="0"/>
          <c:showCatName val="0"/>
          <c:showSerName val="0"/>
          <c:showPercent val="0"/>
          <c:showBubbleSize val="0"/>
        </c:dLbls>
        <c:marker val="1"/>
        <c:smooth val="0"/>
        <c:axId val="281864072"/>
        <c:axId val="283104504"/>
      </c:lineChart>
      <c:catAx>
        <c:axId val="28186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104504"/>
        <c:crosses val="autoZero"/>
        <c:auto val="1"/>
        <c:lblAlgn val="ctr"/>
        <c:lblOffset val="100"/>
        <c:noMultiLvlLbl val="0"/>
      </c:catAx>
      <c:valAx>
        <c:axId val="283104504"/>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864072"/>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Per 100,000</c:v>
          </c:tx>
          <c:spPr>
            <a:solidFill>
              <a:srgbClr val="CADFAC"/>
            </a:solidFill>
            <a:ln w="9525" cap="flat" cmpd="sng" algn="ctr">
              <a:solidFill>
                <a:srgbClr val="CADFAC"/>
              </a:solidFill>
              <a:prstDash val="solid"/>
              <a:round/>
              <a:headEnd type="none" w="med" len="med"/>
              <a:tailEnd type="none" w="med" len="med"/>
            </a:ln>
            <a:effectLst/>
          </c:spPr>
          <c:invertIfNegative val="0"/>
          <c:dPt>
            <c:idx val="0"/>
            <c:invertIfNegative val="0"/>
            <c:bubble3D val="0"/>
            <c:extLst>
              <c:ext xmlns:c16="http://schemas.microsoft.com/office/drawing/2014/chart" uri="{C3380CC4-5D6E-409C-BE32-E72D297353CC}">
                <c16:uniqueId val="{00000000-AC08-475A-ACC7-D5A656F5B67D}"/>
              </c:ext>
            </c:extLst>
          </c:dPt>
          <c:dPt>
            <c:idx val="1"/>
            <c:invertIfNegative val="0"/>
            <c:bubble3D val="0"/>
            <c:extLst>
              <c:ext xmlns:c16="http://schemas.microsoft.com/office/drawing/2014/chart" uri="{C3380CC4-5D6E-409C-BE32-E72D297353CC}">
                <c16:uniqueId val="{00000001-AC08-475A-ACC7-D5A656F5B67D}"/>
              </c:ext>
            </c:extLst>
          </c:dPt>
          <c:dPt>
            <c:idx val="2"/>
            <c:invertIfNegative val="0"/>
            <c:bubble3D val="0"/>
            <c:extLst>
              <c:ext xmlns:c16="http://schemas.microsoft.com/office/drawing/2014/chart" uri="{C3380CC4-5D6E-409C-BE32-E72D297353CC}">
                <c16:uniqueId val="{00000002-AC08-475A-ACC7-D5A656F5B67D}"/>
              </c:ext>
            </c:extLst>
          </c:dPt>
          <c:dPt>
            <c:idx val="3"/>
            <c:invertIfNegative val="0"/>
            <c:bubble3D val="0"/>
            <c:extLst>
              <c:ext xmlns:c16="http://schemas.microsoft.com/office/drawing/2014/chart" uri="{C3380CC4-5D6E-409C-BE32-E72D297353CC}">
                <c16:uniqueId val="{00000003-AC08-475A-ACC7-D5A656F5B67D}"/>
              </c:ext>
            </c:extLst>
          </c:dPt>
          <c:dPt>
            <c:idx val="4"/>
            <c:invertIfNegative val="0"/>
            <c:bubble3D val="0"/>
            <c:extLst>
              <c:ext xmlns:c16="http://schemas.microsoft.com/office/drawing/2014/chart" uri="{C3380CC4-5D6E-409C-BE32-E72D297353CC}">
                <c16:uniqueId val="{00000004-AC08-475A-ACC7-D5A656F5B67D}"/>
              </c:ext>
            </c:extLst>
          </c:dPt>
          <c:dPt>
            <c:idx val="5"/>
            <c:invertIfNegative val="0"/>
            <c:bubble3D val="0"/>
            <c:extLst>
              <c:ext xmlns:c16="http://schemas.microsoft.com/office/drawing/2014/chart" uri="{C3380CC4-5D6E-409C-BE32-E72D297353CC}">
                <c16:uniqueId val="{00000005-AC08-475A-ACC7-D5A656F5B67D}"/>
              </c:ext>
            </c:extLst>
          </c:dPt>
          <c:dPt>
            <c:idx val="6"/>
            <c:invertIfNegative val="0"/>
            <c:bubble3D val="0"/>
            <c:extLst>
              <c:ext xmlns:c16="http://schemas.microsoft.com/office/drawing/2014/chart" uri="{C3380CC4-5D6E-409C-BE32-E72D297353CC}">
                <c16:uniqueId val="{00000006-AC08-475A-ACC7-D5A656F5B67D}"/>
              </c:ext>
            </c:extLst>
          </c:dPt>
          <c:dPt>
            <c:idx val="7"/>
            <c:invertIfNegative val="0"/>
            <c:bubble3D val="0"/>
            <c:extLst>
              <c:ext xmlns:c16="http://schemas.microsoft.com/office/drawing/2014/chart" uri="{C3380CC4-5D6E-409C-BE32-E72D297353CC}">
                <c16:uniqueId val="{00000007-AC08-475A-ACC7-D5A656F5B67D}"/>
              </c:ext>
            </c:extLst>
          </c:dPt>
          <c:dLbls>
            <c:numFmt formatCode="#,##0" sourceLinked="0"/>
            <c:spPr>
              <a:solidFill>
                <a:srgbClr val="E3EED3"/>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38.070556049626738</c:v>
              </c:pt>
              <c:pt idx="1">
                <c:v>42.80534305720537</c:v>
              </c:pt>
              <c:pt idx="2">
                <c:v>32.730377610415033</c:v>
              </c:pt>
              <c:pt idx="3">
                <c:v>46.179532622785906</c:v>
              </c:pt>
              <c:pt idx="4">
                <c:v>29.325471473978126</c:v>
              </c:pt>
              <c:pt idx="5">
                <c:v>41.012382133402852</c:v>
              </c:pt>
              <c:pt idx="6">
                <c:v>41.749236380493201</c:v>
              </c:pt>
              <c:pt idx="7">
                <c:v>28.320855290403944</c:v>
              </c:pt>
            </c:numLit>
          </c:val>
          <c:extLst>
            <c:ext xmlns:c16="http://schemas.microsoft.com/office/drawing/2014/chart" uri="{C3380CC4-5D6E-409C-BE32-E72D297353CC}">
              <c16:uniqueId val="{00000008-AC08-475A-ACC7-D5A656F5B67D}"/>
            </c:ext>
          </c:extLst>
        </c:ser>
        <c:dLbls>
          <c:dLblPos val="outEnd"/>
          <c:showLegendKey val="0"/>
          <c:showVal val="1"/>
          <c:showCatName val="0"/>
          <c:showSerName val="0"/>
          <c:showPercent val="0"/>
          <c:showBubbleSize val="0"/>
        </c:dLbls>
        <c:gapWidth val="219"/>
        <c:axId val="283105288"/>
        <c:axId val="283105680"/>
      </c:barChart>
      <c:lineChart>
        <c:grouping val="standard"/>
        <c:varyColors val="0"/>
        <c:ser>
          <c:idx val="1"/>
          <c:order val="1"/>
          <c:tx>
            <c:v>Per 100,000</c:v>
          </c:tx>
          <c:spPr>
            <a:ln w="28575" cap="rnd" cmpd="sng" algn="ctr">
              <a:solidFill>
                <a:srgbClr val="8AC640"/>
              </a:solidFill>
              <a:prstDash val="solid"/>
              <a:round/>
              <a:headEnd type="none" w="med" len="med"/>
              <a:tailEnd type="none" w="med" len="med"/>
            </a:ln>
            <a:effectLst/>
          </c:spPr>
          <c:marker>
            <c:symbol val="none"/>
          </c:marker>
          <c:dLbls>
            <c:dLbl>
              <c:idx val="0"/>
              <c:tx>
                <c:rich>
                  <a:bodyPr/>
                  <a:lstStyle/>
                  <a:p>
                    <a:r>
                      <a:rPr lang="en-US"/>
                      <a:t>National</a:t>
                    </a:r>
                    <a:r>
                      <a:rPr lang="en-US" baseline="0"/>
                      <a:t> Average</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08-475A-ACC7-D5A656F5B67D}"/>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08-475A-ACC7-D5A656F5B67D}"/>
                </c:ext>
              </c:extLst>
            </c:dLbl>
            <c:numFmt formatCode="#,##0" sourceLinked="0"/>
            <c:spPr>
              <a:solidFill>
                <a:srgbClr val="8AC64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37.876014879771269</c:v>
              </c:pt>
              <c:pt idx="1">
                <c:v>37.876014879771269</c:v>
              </c:pt>
              <c:pt idx="2">
                <c:v>37.876014879771269</c:v>
              </c:pt>
              <c:pt idx="3">
                <c:v>37.876014879771269</c:v>
              </c:pt>
              <c:pt idx="4">
                <c:v>37.876014879771269</c:v>
              </c:pt>
              <c:pt idx="5">
                <c:v>37.876014879771269</c:v>
              </c:pt>
              <c:pt idx="6">
                <c:v>37.876014879771269</c:v>
              </c:pt>
              <c:pt idx="7">
                <c:v>37.876014879771269</c:v>
              </c:pt>
            </c:numLit>
          </c:val>
          <c:smooth val="0"/>
          <c:extLst>
            <c:ext xmlns:c16="http://schemas.microsoft.com/office/drawing/2014/chart" uri="{C3380CC4-5D6E-409C-BE32-E72D297353CC}">
              <c16:uniqueId val="{0000000B-AC08-475A-ACC7-D5A656F5B67D}"/>
            </c:ext>
          </c:extLst>
        </c:ser>
        <c:dLbls>
          <c:showLegendKey val="0"/>
          <c:showVal val="0"/>
          <c:showCatName val="0"/>
          <c:showSerName val="0"/>
          <c:showPercent val="0"/>
          <c:showBubbleSize val="0"/>
        </c:dLbls>
        <c:marker val="1"/>
        <c:smooth val="0"/>
        <c:axId val="283105288"/>
        <c:axId val="283105680"/>
      </c:lineChart>
      <c:catAx>
        <c:axId val="283105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105680"/>
        <c:crosses val="autoZero"/>
        <c:auto val="1"/>
        <c:lblAlgn val="ctr"/>
        <c:lblOffset val="100"/>
        <c:noMultiLvlLbl val="0"/>
      </c:catAx>
      <c:valAx>
        <c:axId val="283105680"/>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105288"/>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Per 100,000</c:v>
          </c:tx>
          <c:spPr>
            <a:solidFill>
              <a:srgbClr val="FFD6A1"/>
            </a:solidFill>
            <a:ln w="9525" cap="flat" cmpd="sng" algn="ctr">
              <a:solidFill>
                <a:srgbClr val="FFD6A1"/>
              </a:solidFill>
              <a:prstDash val="solid"/>
              <a:round/>
              <a:headEnd type="none" w="med" len="med"/>
              <a:tailEnd type="none" w="med" len="med"/>
            </a:ln>
            <a:effectLst/>
          </c:spPr>
          <c:invertIfNegative val="0"/>
          <c:dPt>
            <c:idx val="0"/>
            <c:invertIfNegative val="0"/>
            <c:bubble3D val="0"/>
            <c:extLst>
              <c:ext xmlns:c16="http://schemas.microsoft.com/office/drawing/2014/chart" uri="{C3380CC4-5D6E-409C-BE32-E72D297353CC}">
                <c16:uniqueId val="{00000000-FA1D-4EB2-934C-C725D91DD3EA}"/>
              </c:ext>
            </c:extLst>
          </c:dPt>
          <c:dPt>
            <c:idx val="1"/>
            <c:invertIfNegative val="0"/>
            <c:bubble3D val="0"/>
            <c:extLst>
              <c:ext xmlns:c16="http://schemas.microsoft.com/office/drawing/2014/chart" uri="{C3380CC4-5D6E-409C-BE32-E72D297353CC}">
                <c16:uniqueId val="{00000001-FA1D-4EB2-934C-C725D91DD3EA}"/>
              </c:ext>
            </c:extLst>
          </c:dPt>
          <c:dPt>
            <c:idx val="2"/>
            <c:invertIfNegative val="0"/>
            <c:bubble3D val="0"/>
            <c:extLst>
              <c:ext xmlns:c16="http://schemas.microsoft.com/office/drawing/2014/chart" uri="{C3380CC4-5D6E-409C-BE32-E72D297353CC}">
                <c16:uniqueId val="{00000002-FA1D-4EB2-934C-C725D91DD3EA}"/>
              </c:ext>
            </c:extLst>
          </c:dPt>
          <c:dPt>
            <c:idx val="3"/>
            <c:invertIfNegative val="0"/>
            <c:bubble3D val="0"/>
            <c:extLst>
              <c:ext xmlns:c16="http://schemas.microsoft.com/office/drawing/2014/chart" uri="{C3380CC4-5D6E-409C-BE32-E72D297353CC}">
                <c16:uniqueId val="{00000003-FA1D-4EB2-934C-C725D91DD3EA}"/>
              </c:ext>
            </c:extLst>
          </c:dPt>
          <c:dPt>
            <c:idx val="4"/>
            <c:invertIfNegative val="0"/>
            <c:bubble3D val="0"/>
            <c:extLst>
              <c:ext xmlns:c16="http://schemas.microsoft.com/office/drawing/2014/chart" uri="{C3380CC4-5D6E-409C-BE32-E72D297353CC}">
                <c16:uniqueId val="{00000004-FA1D-4EB2-934C-C725D91DD3EA}"/>
              </c:ext>
            </c:extLst>
          </c:dPt>
          <c:dPt>
            <c:idx val="5"/>
            <c:invertIfNegative val="0"/>
            <c:bubble3D val="0"/>
            <c:extLst>
              <c:ext xmlns:c16="http://schemas.microsoft.com/office/drawing/2014/chart" uri="{C3380CC4-5D6E-409C-BE32-E72D297353CC}">
                <c16:uniqueId val="{00000005-FA1D-4EB2-934C-C725D91DD3EA}"/>
              </c:ext>
            </c:extLst>
          </c:dPt>
          <c:dPt>
            <c:idx val="6"/>
            <c:invertIfNegative val="0"/>
            <c:bubble3D val="0"/>
            <c:extLst>
              <c:ext xmlns:c16="http://schemas.microsoft.com/office/drawing/2014/chart" uri="{C3380CC4-5D6E-409C-BE32-E72D297353CC}">
                <c16:uniqueId val="{00000006-FA1D-4EB2-934C-C725D91DD3EA}"/>
              </c:ext>
            </c:extLst>
          </c:dPt>
          <c:dPt>
            <c:idx val="7"/>
            <c:invertIfNegative val="0"/>
            <c:bubble3D val="0"/>
            <c:extLst>
              <c:ext xmlns:c16="http://schemas.microsoft.com/office/drawing/2014/chart" uri="{C3380CC4-5D6E-409C-BE32-E72D297353CC}">
                <c16:uniqueId val="{00000007-FA1D-4EB2-934C-C725D91DD3EA}"/>
              </c:ext>
            </c:extLst>
          </c:dPt>
          <c:dLbls>
            <c:numFmt formatCode="#,##0" sourceLinked="0"/>
            <c:spPr>
              <a:solidFill>
                <a:srgbClr val="FFE9CC"/>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16.340655019029796</c:v>
              </c:pt>
              <c:pt idx="1">
                <c:v>12.346363106710125</c:v>
              </c:pt>
              <c:pt idx="2">
                <c:v>6.9552052422131947</c:v>
              </c:pt>
              <c:pt idx="3">
                <c:v>39.532478684657626</c:v>
              </c:pt>
              <c:pt idx="4">
                <c:v>5.5206083347097374</c:v>
              </c:pt>
              <c:pt idx="5">
                <c:v>8.3888963454687655</c:v>
              </c:pt>
              <c:pt idx="6">
                <c:v>22.962080009271261</c:v>
              </c:pt>
              <c:pt idx="7">
                <c:v>13.486121566859023</c:v>
              </c:pt>
            </c:numLit>
          </c:val>
          <c:extLst>
            <c:ext xmlns:c16="http://schemas.microsoft.com/office/drawing/2014/chart" uri="{C3380CC4-5D6E-409C-BE32-E72D297353CC}">
              <c16:uniqueId val="{00000008-FA1D-4EB2-934C-C725D91DD3EA}"/>
            </c:ext>
          </c:extLst>
        </c:ser>
        <c:dLbls>
          <c:dLblPos val="outEnd"/>
          <c:showLegendKey val="0"/>
          <c:showVal val="1"/>
          <c:showCatName val="0"/>
          <c:showSerName val="0"/>
          <c:showPercent val="0"/>
          <c:showBubbleSize val="0"/>
        </c:dLbls>
        <c:gapWidth val="219"/>
        <c:axId val="283106464"/>
        <c:axId val="308842592"/>
      </c:barChart>
      <c:lineChart>
        <c:grouping val="standard"/>
        <c:varyColors val="0"/>
        <c:ser>
          <c:idx val="1"/>
          <c:order val="1"/>
          <c:tx>
            <c:v>Per 100,000</c:v>
          </c:tx>
          <c:spPr>
            <a:ln w="28575" cap="rnd" cmpd="sng" algn="ctr">
              <a:solidFill>
                <a:srgbClr val="FAA21B"/>
              </a:solidFill>
              <a:prstDash val="solid"/>
              <a:round/>
              <a:headEnd type="none" w="med" len="med"/>
              <a:tailEnd type="none" w="med" len="med"/>
            </a:ln>
            <a:effectLst/>
          </c:spPr>
          <c:marker>
            <c:symbol val="none"/>
          </c:marker>
          <c:dLbls>
            <c:dLbl>
              <c:idx val="0"/>
              <c:layout>
                <c:manualLayout>
                  <c:x val="-5.6172469828307111E-3"/>
                  <c:y val="-7.5075992274069539E-2"/>
                </c:manualLayout>
              </c:layout>
              <c:tx>
                <c:rich>
                  <a:bodyPr/>
                  <a:lstStyle/>
                  <a:p>
                    <a:r>
                      <a:rPr lang="en-US"/>
                      <a:t>National Average</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1D-4EB2-934C-C725D91DD3EA}"/>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1D-4EB2-934C-C725D91DD3EA}"/>
                </c:ext>
              </c:extLst>
            </c:dLbl>
            <c:numFmt formatCode="#,##0" sourceLinked="0"/>
            <c:spPr>
              <a:solidFill>
                <a:srgbClr val="FAA21B"/>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NSW</c:v>
              </c:pt>
              <c:pt idx="1">
                <c:v>VIC</c:v>
              </c:pt>
              <c:pt idx="2">
                <c:v>QLD</c:v>
              </c:pt>
              <c:pt idx="3">
                <c:v>SA</c:v>
              </c:pt>
              <c:pt idx="4">
                <c:v>WA</c:v>
              </c:pt>
              <c:pt idx="5">
                <c:v>TAS</c:v>
              </c:pt>
              <c:pt idx="6">
                <c:v>ACT</c:v>
              </c:pt>
              <c:pt idx="7">
                <c:v>NT</c:v>
              </c:pt>
            </c:strLit>
          </c:cat>
          <c:val>
            <c:numLit>
              <c:formatCode>_-* #,##0.0_-;\-* #,##0.0_-;_-* "-"??_-;_-@_-</c:formatCode>
              <c:ptCount val="8"/>
              <c:pt idx="0">
                <c:v>13.724851387765892</c:v>
              </c:pt>
              <c:pt idx="1">
                <c:v>13.724851387765892</c:v>
              </c:pt>
              <c:pt idx="2">
                <c:v>13.724851387765892</c:v>
              </c:pt>
              <c:pt idx="3">
                <c:v>13.724851387765892</c:v>
              </c:pt>
              <c:pt idx="4">
                <c:v>13.724851387765892</c:v>
              </c:pt>
              <c:pt idx="5">
                <c:v>13.724851387765892</c:v>
              </c:pt>
              <c:pt idx="6">
                <c:v>13.724851387765892</c:v>
              </c:pt>
              <c:pt idx="7">
                <c:v>13.724851387765892</c:v>
              </c:pt>
            </c:numLit>
          </c:val>
          <c:smooth val="0"/>
          <c:extLst>
            <c:ext xmlns:c16="http://schemas.microsoft.com/office/drawing/2014/chart" uri="{C3380CC4-5D6E-409C-BE32-E72D297353CC}">
              <c16:uniqueId val="{0000000B-FA1D-4EB2-934C-C725D91DD3EA}"/>
            </c:ext>
          </c:extLst>
        </c:ser>
        <c:dLbls>
          <c:showLegendKey val="0"/>
          <c:showVal val="0"/>
          <c:showCatName val="0"/>
          <c:showSerName val="0"/>
          <c:showPercent val="0"/>
          <c:showBubbleSize val="0"/>
        </c:dLbls>
        <c:marker val="1"/>
        <c:smooth val="0"/>
        <c:axId val="283106464"/>
        <c:axId val="308842592"/>
      </c:lineChart>
      <c:catAx>
        <c:axId val="28310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842592"/>
        <c:crosses val="autoZero"/>
        <c:auto val="1"/>
        <c:lblAlgn val="ctr"/>
        <c:lblOffset val="100"/>
        <c:noMultiLvlLbl val="0"/>
      </c:catAx>
      <c:valAx>
        <c:axId val="30884259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106464"/>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6</xdr:col>
      <xdr:colOff>357188</xdr:colOff>
      <xdr:row>19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0</xdr:rowOff>
    </xdr:from>
    <xdr:to>
      <xdr:col>13</xdr:col>
      <xdr:colOff>161925</xdr:colOff>
      <xdr:row>19</xdr:row>
      <xdr:rowOff>142875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7</xdr:row>
      <xdr:rowOff>1</xdr:rowOff>
    </xdr:from>
    <xdr:to>
      <xdr:col>20</xdr:col>
      <xdr:colOff>200025</xdr:colOff>
      <xdr:row>19</xdr:row>
      <xdr:rowOff>147639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election activeCell="B2" sqref="B2"/>
    </sheetView>
  </sheetViews>
  <sheetFormatPr defaultRowHeight="15" x14ac:dyDescent="0.25"/>
  <cols>
    <col min="2" max="2" width="33.140625" customWidth="1"/>
  </cols>
  <sheetData>
    <row r="1" spans="1:5" x14ac:dyDescent="0.25">
      <c r="A1">
        <v>1</v>
      </c>
      <c r="B1" t="s">
        <v>485</v>
      </c>
      <c r="C1" s="17" t="str">
        <f>HYPERLINK("#'"&amp;$B1&amp;"'!A1",$B1)</f>
        <v>GetAllSheets</v>
      </c>
      <c r="E1" s="18"/>
    </row>
    <row r="2" spans="1:5" x14ac:dyDescent="0.25">
      <c r="A2">
        <v>2</v>
      </c>
      <c r="B2" t="s">
        <v>486</v>
      </c>
      <c r="C2" s="17" t="str">
        <f t="shared" ref="C2:C65" si="0">HYPERLINK("#'"&amp;$B2&amp;"'!A1",$B2)</f>
        <v>CONTENTS</v>
      </c>
    </row>
    <row r="3" spans="1:5" x14ac:dyDescent="0.25">
      <c r="A3">
        <v>3</v>
      </c>
      <c r="B3" t="s">
        <v>487</v>
      </c>
      <c r="C3" s="17" t="str">
        <f t="shared" si="0"/>
        <v>GUIDE TO SPREADSHEET</v>
      </c>
    </row>
    <row r="4" spans="1:5" x14ac:dyDescent="0.25">
      <c r="A4">
        <v>4</v>
      </c>
      <c r="B4" t="s">
        <v>488</v>
      </c>
      <c r="C4" s="17" t="str">
        <f t="shared" si="0"/>
        <v>INTRODUCTION, DEFINITIONS --&gt;</v>
      </c>
    </row>
    <row r="5" spans="1:5" x14ac:dyDescent="0.25">
      <c r="A5">
        <v>5</v>
      </c>
      <c r="B5" t="s">
        <v>489</v>
      </c>
      <c r="C5" s="17" t="str">
        <f t="shared" si="0"/>
        <v>Disability Names</v>
      </c>
    </row>
    <row r="6" spans="1:5" x14ac:dyDescent="0.25">
      <c r="A6">
        <v>6</v>
      </c>
      <c r="B6" t="s">
        <v>490</v>
      </c>
      <c r="C6" s="17" t="str">
        <f t="shared" si="0"/>
        <v>PARTICIPANTS-&gt;</v>
      </c>
    </row>
    <row r="7" spans="1:5" x14ac:dyDescent="0.25">
      <c r="A7">
        <v>7</v>
      </c>
      <c r="B7" t="s">
        <v>491</v>
      </c>
      <c r="C7" s="17" t="str">
        <f t="shared" si="0"/>
        <v>8. Summary</v>
      </c>
    </row>
    <row r="8" spans="1:5" x14ac:dyDescent="0.25">
      <c r="A8">
        <v>8</v>
      </c>
      <c r="B8" t="s">
        <v>492</v>
      </c>
      <c r="C8" s="17" t="str">
        <f t="shared" si="0"/>
        <v>9. Co-disabilities</v>
      </c>
    </row>
    <row r="9" spans="1:5" x14ac:dyDescent="0.25">
      <c r="A9">
        <v>9</v>
      </c>
      <c r="B9" t="s">
        <v>493</v>
      </c>
      <c r="C9" s="17" t="str">
        <f t="shared" si="0"/>
        <v>10. Participant Rates State</v>
      </c>
    </row>
    <row r="10" spans="1:5" x14ac:dyDescent="0.25">
      <c r="A10">
        <v>10</v>
      </c>
      <c r="B10" t="s">
        <v>494</v>
      </c>
      <c r="C10" s="17" t="str">
        <f t="shared" si="0"/>
        <v>11. Participant Rates Age</v>
      </c>
    </row>
    <row r="11" spans="1:5" x14ac:dyDescent="0.25">
      <c r="A11">
        <v>11</v>
      </c>
      <c r="B11" t="s">
        <v>495</v>
      </c>
      <c r="C11" s="17" t="str">
        <f t="shared" si="0"/>
        <v>12. Participants Over Time</v>
      </c>
    </row>
    <row r="12" spans="1:5" x14ac:dyDescent="0.25">
      <c r="A12">
        <v>12</v>
      </c>
      <c r="B12" t="s">
        <v>496</v>
      </c>
      <c r="C12" s="17" t="str">
        <f t="shared" si="0"/>
        <v>13. Participants by Age Group 1</v>
      </c>
    </row>
    <row r="13" spans="1:5" x14ac:dyDescent="0.25">
      <c r="A13">
        <v>13</v>
      </c>
      <c r="B13" t="s">
        <v>497</v>
      </c>
      <c r="C13" s="17" t="str">
        <f t="shared" si="0"/>
        <v>14. Participants by Age Group 2</v>
      </c>
    </row>
    <row r="14" spans="1:5" x14ac:dyDescent="0.25">
      <c r="A14">
        <v>14</v>
      </c>
      <c r="B14" t="s">
        <v>498</v>
      </c>
      <c r="C14" s="17" t="str">
        <f t="shared" si="0"/>
        <v>15. Indigenous and CALD Status</v>
      </c>
    </row>
    <row r="15" spans="1:5" x14ac:dyDescent="0.25">
      <c r="A15">
        <v>15</v>
      </c>
      <c r="B15" t="s">
        <v>499</v>
      </c>
      <c r="C15" s="17" t="str">
        <f t="shared" si="0"/>
        <v>16. Existing, New status by LoF</v>
      </c>
    </row>
    <row r="16" spans="1:5" x14ac:dyDescent="0.25">
      <c r="A16">
        <v>16</v>
      </c>
      <c r="B16" t="s">
        <v>500</v>
      </c>
      <c r="C16" s="17" t="str">
        <f t="shared" si="0"/>
        <v>17. Gender and Remoteness</v>
      </c>
    </row>
    <row r="17" spans="1:3" x14ac:dyDescent="0.25">
      <c r="A17">
        <v>17</v>
      </c>
      <c r="B17" t="s">
        <v>501</v>
      </c>
      <c r="C17" s="17" t="str">
        <f t="shared" si="0"/>
        <v>PARTICIPANT EXPERIENCE --&gt;</v>
      </c>
    </row>
    <row r="18" spans="1:3" x14ac:dyDescent="0.25">
      <c r="A18">
        <v>18</v>
      </c>
      <c r="B18" t="s">
        <v>502</v>
      </c>
      <c r="C18" s="17" t="str">
        <f t="shared" si="0"/>
        <v>19. Summary</v>
      </c>
    </row>
    <row r="19" spans="1:3" x14ac:dyDescent="0.25">
      <c r="A19">
        <v>19</v>
      </c>
      <c r="B19" t="s">
        <v>503</v>
      </c>
      <c r="C19" s="17" t="str">
        <f t="shared" si="0"/>
        <v>20. Access decisions Entry type</v>
      </c>
    </row>
    <row r="20" spans="1:3" x14ac:dyDescent="0.25">
      <c r="A20">
        <v>20</v>
      </c>
      <c r="B20" t="s">
        <v>504</v>
      </c>
      <c r="C20" s="17" t="str">
        <f t="shared" si="0"/>
        <v>21. Access decisions by Age</v>
      </c>
    </row>
    <row r="21" spans="1:3" x14ac:dyDescent="0.25">
      <c r="A21">
        <v>21</v>
      </c>
      <c r="B21" t="s">
        <v>505</v>
      </c>
      <c r="C21" s="17" t="str">
        <f t="shared" si="0"/>
        <v>22. Access decisions accessType</v>
      </c>
    </row>
    <row r="22" spans="1:3" x14ac:dyDescent="0.25">
      <c r="A22">
        <v>22</v>
      </c>
      <c r="B22" t="s">
        <v>506</v>
      </c>
      <c r="C22" s="17" t="str">
        <f t="shared" si="0"/>
        <v>23. Access Metrics</v>
      </c>
    </row>
    <row r="23" spans="1:3" x14ac:dyDescent="0.25">
      <c r="A23">
        <v>23</v>
      </c>
      <c r="B23" t="s">
        <v>507</v>
      </c>
      <c r="C23" s="17" t="str">
        <f t="shared" si="0"/>
        <v>24. Planning metrics</v>
      </c>
    </row>
    <row r="24" spans="1:3" x14ac:dyDescent="0.25">
      <c r="A24">
        <v>24</v>
      </c>
      <c r="B24" t="s">
        <v>508</v>
      </c>
      <c r="C24" s="17" t="str">
        <f t="shared" si="0"/>
        <v>25. PRR Metrics</v>
      </c>
    </row>
    <row r="25" spans="1:3" x14ac:dyDescent="0.25">
      <c r="A25">
        <v>25</v>
      </c>
      <c r="B25" t="s">
        <v>509</v>
      </c>
      <c r="C25" s="17" t="str">
        <f t="shared" si="0"/>
        <v>26. Reviewable Decision Metrics</v>
      </c>
    </row>
    <row r="26" spans="1:3" x14ac:dyDescent="0.25">
      <c r="A26">
        <v>26</v>
      </c>
      <c r="B26" t="s">
        <v>510</v>
      </c>
      <c r="C26" s="17" t="str">
        <f t="shared" si="0"/>
        <v>27. Plan Management Type</v>
      </c>
    </row>
    <row r="27" spans="1:3" x14ac:dyDescent="0.25">
      <c r="A27">
        <v>27</v>
      </c>
      <c r="B27" t="s">
        <v>511</v>
      </c>
      <c r="C27" s="17" t="str">
        <f t="shared" si="0"/>
        <v>28. Scheme Exit Rates</v>
      </c>
    </row>
    <row r="28" spans="1:3" x14ac:dyDescent="0.25">
      <c r="A28">
        <v>28</v>
      </c>
      <c r="B28" t="s">
        <v>512</v>
      </c>
      <c r="C28" s="17" t="str">
        <f t="shared" si="0"/>
        <v>29. Complaint Rates</v>
      </c>
    </row>
    <row r="29" spans="1:3" x14ac:dyDescent="0.25">
      <c r="A29">
        <v>29</v>
      </c>
      <c r="B29" t="s">
        <v>513</v>
      </c>
      <c r="C29" s="17" t="str">
        <f t="shared" si="0"/>
        <v>30. Closing Complaints</v>
      </c>
    </row>
    <row r="30" spans="1:3" x14ac:dyDescent="0.25">
      <c r="A30">
        <v>30</v>
      </c>
      <c r="B30" t="s">
        <v>514</v>
      </c>
      <c r="C30" s="17" t="str">
        <f t="shared" si="0"/>
        <v>31. AAT Cases</v>
      </c>
    </row>
    <row r="31" spans="1:3" x14ac:dyDescent="0.25">
      <c r="A31">
        <v>31</v>
      </c>
      <c r="B31" t="s">
        <v>515</v>
      </c>
      <c r="C31" s="17" t="str">
        <f t="shared" si="0"/>
        <v>Committed Supports-&gt;</v>
      </c>
    </row>
    <row r="32" spans="1:3" x14ac:dyDescent="0.25">
      <c r="A32">
        <v>32</v>
      </c>
      <c r="B32" t="s">
        <v>516</v>
      </c>
      <c r="C32" s="17" t="str">
        <f t="shared" si="0"/>
        <v>33. Summary</v>
      </c>
    </row>
    <row r="33" spans="1:7" x14ac:dyDescent="0.25">
      <c r="A33">
        <v>33</v>
      </c>
      <c r="B33" t="s">
        <v>517</v>
      </c>
      <c r="C33" s="17" t="str">
        <f t="shared" si="0"/>
        <v>34. Trend in Committed Supports</v>
      </c>
    </row>
    <row r="34" spans="1:7" x14ac:dyDescent="0.25">
      <c r="A34">
        <v>34</v>
      </c>
      <c r="B34" t="s">
        <v>518</v>
      </c>
      <c r="C34" s="17" t="str">
        <f t="shared" si="0"/>
        <v>35. Committed Supports by Age</v>
      </c>
    </row>
    <row r="35" spans="1:7" x14ac:dyDescent="0.25">
      <c r="A35" s="231">
        <v>35</v>
      </c>
      <c r="B35" s="231" t="s">
        <v>519</v>
      </c>
      <c r="C35" s="232" t="str">
        <f t="shared" si="0"/>
        <v>36. Committed Supports Distrib.</v>
      </c>
      <c r="D35" s="231"/>
      <c r="E35" s="231"/>
      <c r="F35" s="231"/>
      <c r="G35" s="231"/>
    </row>
    <row r="36" spans="1:7" x14ac:dyDescent="0.25">
      <c r="A36" s="231">
        <v>36</v>
      </c>
      <c r="B36" s="231" t="s">
        <v>520</v>
      </c>
      <c r="C36" s="232" t="str">
        <f t="shared" si="0"/>
        <v>37. Types of Committed Supports</v>
      </c>
      <c r="D36" s="231"/>
      <c r="E36" s="231"/>
      <c r="F36" s="231"/>
      <c r="G36" s="231"/>
    </row>
    <row r="37" spans="1:7" x14ac:dyDescent="0.25">
      <c r="A37" s="231">
        <v>37</v>
      </c>
      <c r="B37" s="231" t="s">
        <v>521</v>
      </c>
      <c r="C37" s="232" t="str">
        <f>HYPERLINK("#'"&amp;$B37&amp;"'!A1",$B37)</f>
        <v>38. Committed Supports changes</v>
      </c>
      <c r="D37" s="231"/>
      <c r="E37" s="231"/>
      <c r="F37" s="231"/>
      <c r="G37" s="231"/>
    </row>
    <row r="38" spans="1:7" x14ac:dyDescent="0.25">
      <c r="A38">
        <v>38</v>
      </c>
      <c r="B38" t="s">
        <v>522</v>
      </c>
      <c r="C38" s="17" t="str">
        <f t="shared" si="0"/>
        <v>39. Average annualised payments</v>
      </c>
    </row>
    <row r="39" spans="1:7" x14ac:dyDescent="0.25">
      <c r="A39">
        <v>39</v>
      </c>
      <c r="B39" t="s">
        <v>523</v>
      </c>
      <c r="C39" s="17" t="str">
        <f t="shared" si="0"/>
        <v>40. Non-SIL utilisation by time</v>
      </c>
    </row>
    <row r="40" spans="1:7" x14ac:dyDescent="0.25">
      <c r="A40">
        <v>40</v>
      </c>
      <c r="B40" t="s">
        <v>524</v>
      </c>
      <c r="C40" s="17" t="str">
        <f t="shared" si="0"/>
        <v>41. Non-SIL utilisation by age</v>
      </c>
    </row>
    <row r="41" spans="1:7" x14ac:dyDescent="0.25">
      <c r="A41">
        <v>41</v>
      </c>
      <c r="B41" t="s">
        <v>525</v>
      </c>
      <c r="C41" s="17" t="str">
        <f t="shared" si="0"/>
        <v>Outcomes-&gt;</v>
      </c>
    </row>
    <row r="42" spans="1:7" x14ac:dyDescent="0.25">
      <c r="A42">
        <v>42</v>
      </c>
      <c r="B42" t="s">
        <v>526</v>
      </c>
      <c r="C42" s="17" t="str">
        <f t="shared" si="0"/>
        <v>44. Summary - Participants</v>
      </c>
    </row>
    <row r="43" spans="1:7" x14ac:dyDescent="0.25">
      <c r="A43">
        <v>43</v>
      </c>
      <c r="B43" t="s">
        <v>527</v>
      </c>
      <c r="C43" s="17" t="str">
        <f t="shared" si="0"/>
        <v>45. Summary - Family and Carers</v>
      </c>
    </row>
    <row r="44" spans="1:7" x14ac:dyDescent="0.25">
      <c r="A44">
        <v>44</v>
      </c>
      <c r="B44" t="s">
        <v>528</v>
      </c>
      <c r="C44" s="17" t="str">
        <f t="shared" si="0"/>
        <v>46. Summary - NDIS Helped</v>
      </c>
    </row>
    <row r="45" spans="1:7" x14ac:dyDescent="0.25">
      <c r="A45">
        <v>45</v>
      </c>
      <c r="B45" t="s">
        <v>529</v>
      </c>
      <c r="C45" s="17" t="str">
        <f t="shared" si="0"/>
        <v>47. Summary - Goals, PSS</v>
      </c>
    </row>
    <row r="46" spans="1:7" x14ac:dyDescent="0.25">
      <c r="A46">
        <v>46</v>
      </c>
      <c r="B46" t="s">
        <v>530</v>
      </c>
      <c r="C46" s="17" t="str">
        <f t="shared" si="0"/>
        <v>49. Participant Goals</v>
      </c>
    </row>
    <row r="47" spans="1:7" x14ac:dyDescent="0.25">
      <c r="A47">
        <v>47</v>
      </c>
      <c r="B47" t="s">
        <v>531</v>
      </c>
      <c r="C47" s="17" t="str">
        <f t="shared" si="0"/>
        <v>50. Participant Baseline (HI) 1</v>
      </c>
    </row>
    <row r="48" spans="1:7" x14ac:dyDescent="0.25">
      <c r="A48">
        <v>48</v>
      </c>
      <c r="B48" t="s">
        <v>532</v>
      </c>
      <c r="C48" s="17" t="str">
        <f t="shared" si="0"/>
        <v>51. Participant Baseline (HI) 2</v>
      </c>
    </row>
    <row r="49" spans="1:3" x14ac:dyDescent="0.25">
      <c r="A49">
        <v>49</v>
      </c>
      <c r="B49" t="s">
        <v>533</v>
      </c>
      <c r="C49" s="17" t="str">
        <f t="shared" si="0"/>
        <v>52. Participant Baseline (VI) 1</v>
      </c>
    </row>
    <row r="50" spans="1:3" x14ac:dyDescent="0.25">
      <c r="A50">
        <v>50</v>
      </c>
      <c r="B50" t="s">
        <v>534</v>
      </c>
      <c r="C50" s="17" t="str">
        <f t="shared" si="0"/>
        <v>53. Participant Baseline (VI) 2</v>
      </c>
    </row>
    <row r="51" spans="1:3" x14ac:dyDescent="0.25">
      <c r="A51">
        <v>51</v>
      </c>
      <c r="B51" t="s">
        <v>535</v>
      </c>
      <c r="C51" s="17" t="str">
        <f t="shared" si="0"/>
        <v>54. Participant Baseline OSSI 1</v>
      </c>
    </row>
    <row r="52" spans="1:3" x14ac:dyDescent="0.25">
      <c r="A52">
        <v>52</v>
      </c>
      <c r="B52" t="s">
        <v>536</v>
      </c>
      <c r="C52" s="17" t="str">
        <f t="shared" si="0"/>
        <v>55. Participant Baseline OSSI 2</v>
      </c>
    </row>
    <row r="53" spans="1:3" x14ac:dyDescent="0.25">
      <c r="A53">
        <v>53</v>
      </c>
      <c r="B53" t="s">
        <v>537</v>
      </c>
      <c r="C53" s="17" t="str">
        <f t="shared" si="0"/>
        <v>56. FC Baseline (HI) 1</v>
      </c>
    </row>
    <row r="54" spans="1:3" x14ac:dyDescent="0.25">
      <c r="A54">
        <v>54</v>
      </c>
      <c r="B54" t="s">
        <v>538</v>
      </c>
      <c r="C54" s="17" t="str">
        <f t="shared" si="0"/>
        <v>57. FC Baseline (HI) 2</v>
      </c>
    </row>
    <row r="55" spans="1:3" x14ac:dyDescent="0.25">
      <c r="A55">
        <v>55</v>
      </c>
      <c r="B55" t="s">
        <v>539</v>
      </c>
      <c r="C55" s="17" t="str">
        <f t="shared" si="0"/>
        <v>58. FC Baseline (HI) 3</v>
      </c>
    </row>
    <row r="56" spans="1:3" x14ac:dyDescent="0.25">
      <c r="A56">
        <v>56</v>
      </c>
      <c r="B56" t="s">
        <v>540</v>
      </c>
      <c r="C56" s="17" t="str">
        <f t="shared" si="0"/>
        <v>59. FC Baseline (VI) 1</v>
      </c>
    </row>
    <row r="57" spans="1:3" x14ac:dyDescent="0.25">
      <c r="A57">
        <v>57</v>
      </c>
      <c r="B57" t="s">
        <v>541</v>
      </c>
      <c r="C57" s="17" t="str">
        <f t="shared" si="0"/>
        <v>60. FC Baseline (VI) 2</v>
      </c>
    </row>
    <row r="58" spans="1:3" x14ac:dyDescent="0.25">
      <c r="A58">
        <v>58</v>
      </c>
      <c r="B58" t="s">
        <v>542</v>
      </c>
      <c r="C58" s="17" t="str">
        <f t="shared" si="0"/>
        <v>61. FC Baseline (VI) 3</v>
      </c>
    </row>
    <row r="59" spans="1:3" x14ac:dyDescent="0.25">
      <c r="A59">
        <v>59</v>
      </c>
      <c r="B59" t="s">
        <v>543</v>
      </c>
      <c r="C59" s="17" t="str">
        <f t="shared" si="0"/>
        <v>62. FC Baseline (OSSI) 1</v>
      </c>
    </row>
    <row r="60" spans="1:3" x14ac:dyDescent="0.25">
      <c r="A60">
        <v>60</v>
      </c>
      <c r="B60" t="s">
        <v>544</v>
      </c>
      <c r="C60" s="17" t="str">
        <f t="shared" si="0"/>
        <v>63. FC Baseline (OSSI) 2</v>
      </c>
    </row>
    <row r="61" spans="1:3" x14ac:dyDescent="0.25">
      <c r="A61">
        <v>61</v>
      </c>
      <c r="B61" t="s">
        <v>545</v>
      </c>
      <c r="C61" s="17" t="str">
        <f t="shared" si="0"/>
        <v>64. FC Baseline (OSSI) 3</v>
      </c>
    </row>
    <row r="62" spans="1:3" x14ac:dyDescent="0.25">
      <c r="A62">
        <v>62</v>
      </c>
      <c r="B62" t="s">
        <v>546</v>
      </c>
      <c r="C62" s="17" t="str">
        <f t="shared" si="0"/>
        <v>65. Participant Trend (HI) 1</v>
      </c>
    </row>
    <row r="63" spans="1:3" x14ac:dyDescent="0.25">
      <c r="A63">
        <v>63</v>
      </c>
      <c r="B63" t="s">
        <v>547</v>
      </c>
      <c r="C63" s="17" t="str">
        <f t="shared" si="0"/>
        <v>66. Participant Trend (HI) 2</v>
      </c>
    </row>
    <row r="64" spans="1:3" x14ac:dyDescent="0.25">
      <c r="A64">
        <v>64</v>
      </c>
      <c r="B64" t="s">
        <v>548</v>
      </c>
      <c r="C64" s="17" t="str">
        <f t="shared" si="0"/>
        <v>67. Participant Trend (HI) 3</v>
      </c>
    </row>
    <row r="65" spans="1:3" x14ac:dyDescent="0.25">
      <c r="A65">
        <v>65</v>
      </c>
      <c r="B65" t="s">
        <v>549</v>
      </c>
      <c r="C65" s="17" t="str">
        <f t="shared" si="0"/>
        <v>68. Participant Trend (HI) 4</v>
      </c>
    </row>
    <row r="66" spans="1:3" x14ac:dyDescent="0.25">
      <c r="A66">
        <v>66</v>
      </c>
      <c r="B66" t="s">
        <v>550</v>
      </c>
      <c r="C66" s="17" t="str">
        <f t="shared" ref="C66:C94" si="1">HYPERLINK("#'"&amp;$B66&amp;"'!A1",$B66)</f>
        <v>69. Participant Trend (VI) 1</v>
      </c>
    </row>
    <row r="67" spans="1:3" x14ac:dyDescent="0.25">
      <c r="A67">
        <v>67</v>
      </c>
      <c r="B67" t="s">
        <v>551</v>
      </c>
      <c r="C67" s="17" t="str">
        <f t="shared" si="1"/>
        <v>70. Participant Trend (VI) 2</v>
      </c>
    </row>
    <row r="68" spans="1:3" x14ac:dyDescent="0.25">
      <c r="A68">
        <v>68</v>
      </c>
      <c r="B68" t="s">
        <v>552</v>
      </c>
      <c r="C68" s="17" t="str">
        <f t="shared" si="1"/>
        <v>71. Participant Trend (VI) 3</v>
      </c>
    </row>
    <row r="69" spans="1:3" x14ac:dyDescent="0.25">
      <c r="A69">
        <v>69</v>
      </c>
      <c r="B69" t="s">
        <v>553</v>
      </c>
      <c r="C69" s="17" t="str">
        <f t="shared" si="1"/>
        <v>72. Participant Trend (VI) 4</v>
      </c>
    </row>
    <row r="70" spans="1:3" x14ac:dyDescent="0.25">
      <c r="A70">
        <v>70</v>
      </c>
      <c r="B70" t="s">
        <v>554</v>
      </c>
      <c r="C70" s="17" t="str">
        <f t="shared" si="1"/>
        <v>73. Participant Trend (OSSI) 1</v>
      </c>
    </row>
    <row r="71" spans="1:3" x14ac:dyDescent="0.25">
      <c r="A71">
        <v>71</v>
      </c>
      <c r="B71" t="s">
        <v>555</v>
      </c>
      <c r="C71" s="17" t="str">
        <f t="shared" si="1"/>
        <v>74. Participant Trend (OSSI) 2</v>
      </c>
    </row>
    <row r="72" spans="1:3" x14ac:dyDescent="0.25">
      <c r="A72">
        <v>72</v>
      </c>
      <c r="B72" t="s">
        <v>556</v>
      </c>
      <c r="C72" s="17" t="str">
        <f t="shared" si="1"/>
        <v>75. Participant Trend (OSSI) 3</v>
      </c>
    </row>
    <row r="73" spans="1:3" x14ac:dyDescent="0.25">
      <c r="A73">
        <v>73</v>
      </c>
      <c r="B73" t="s">
        <v>557</v>
      </c>
      <c r="C73" s="17" t="str">
        <f t="shared" si="1"/>
        <v>76. Participant Trend (OSSI) 4</v>
      </c>
    </row>
    <row r="74" spans="1:3" x14ac:dyDescent="0.25">
      <c r="A74">
        <v>74</v>
      </c>
      <c r="B74" t="s">
        <v>558</v>
      </c>
      <c r="C74" s="17" t="str">
        <f t="shared" si="1"/>
        <v>77. FC Trend (HI) 1</v>
      </c>
    </row>
    <row r="75" spans="1:3" x14ac:dyDescent="0.25">
      <c r="A75">
        <v>75</v>
      </c>
      <c r="B75" t="s">
        <v>559</v>
      </c>
      <c r="C75" s="17" t="str">
        <f t="shared" si="1"/>
        <v>78. FC Trend (HI) 2</v>
      </c>
    </row>
    <row r="76" spans="1:3" x14ac:dyDescent="0.25">
      <c r="A76">
        <v>76</v>
      </c>
      <c r="B76" t="s">
        <v>560</v>
      </c>
      <c r="C76" s="17" t="str">
        <f t="shared" si="1"/>
        <v>79. FC Trend (HI) 3</v>
      </c>
    </row>
    <row r="77" spans="1:3" x14ac:dyDescent="0.25">
      <c r="A77">
        <v>77</v>
      </c>
      <c r="B77" t="s">
        <v>561</v>
      </c>
      <c r="C77" s="17" t="str">
        <f t="shared" si="1"/>
        <v>80. FC Trend (VI) 1</v>
      </c>
    </row>
    <row r="78" spans="1:3" x14ac:dyDescent="0.25">
      <c r="A78">
        <v>78</v>
      </c>
      <c r="B78" t="s">
        <v>562</v>
      </c>
      <c r="C78" s="17" t="str">
        <f t="shared" si="1"/>
        <v>81. FC Trend (VI) 2</v>
      </c>
    </row>
    <row r="79" spans="1:3" x14ac:dyDescent="0.25">
      <c r="A79">
        <v>79</v>
      </c>
      <c r="B79" t="s">
        <v>563</v>
      </c>
      <c r="C79" s="17" t="str">
        <f t="shared" si="1"/>
        <v>82. FC Trend (VI) 3</v>
      </c>
    </row>
    <row r="80" spans="1:3" x14ac:dyDescent="0.25">
      <c r="A80">
        <v>80</v>
      </c>
      <c r="B80" t="s">
        <v>564</v>
      </c>
      <c r="C80" s="17" t="str">
        <f t="shared" si="1"/>
        <v>83. FC Trend (OSSI) 1</v>
      </c>
    </row>
    <row r="81" spans="1:3" x14ac:dyDescent="0.25">
      <c r="A81">
        <v>81</v>
      </c>
      <c r="B81" t="s">
        <v>565</v>
      </c>
      <c r="C81" s="17" t="str">
        <f t="shared" si="1"/>
        <v>84. FC Trend (OSSI) 2</v>
      </c>
    </row>
    <row r="82" spans="1:3" x14ac:dyDescent="0.25">
      <c r="A82">
        <v>82</v>
      </c>
      <c r="B82" t="s">
        <v>566</v>
      </c>
      <c r="C82" s="17" t="str">
        <f t="shared" si="1"/>
        <v>85. Participants Helped (HI) 1</v>
      </c>
    </row>
    <row r="83" spans="1:3" x14ac:dyDescent="0.25">
      <c r="A83">
        <v>83</v>
      </c>
      <c r="B83" t="s">
        <v>567</v>
      </c>
      <c r="C83" s="17" t="str">
        <f t="shared" si="1"/>
        <v>86. Participants Helped (HI) 2</v>
      </c>
    </row>
    <row r="84" spans="1:3" x14ac:dyDescent="0.25">
      <c r="A84">
        <v>84</v>
      </c>
      <c r="B84" t="s">
        <v>568</v>
      </c>
      <c r="C84" s="17" t="str">
        <f t="shared" si="1"/>
        <v>87. Participants Helped (VI) 1</v>
      </c>
    </row>
    <row r="85" spans="1:3" x14ac:dyDescent="0.25">
      <c r="A85">
        <v>85</v>
      </c>
      <c r="B85" t="s">
        <v>569</v>
      </c>
      <c r="C85" s="17" t="str">
        <f t="shared" si="1"/>
        <v>88. Participants Helped (VI) 2</v>
      </c>
    </row>
    <row r="86" spans="1:3" x14ac:dyDescent="0.25">
      <c r="A86">
        <v>86</v>
      </c>
      <c r="B86" t="s">
        <v>570</v>
      </c>
      <c r="C86" s="17" t="str">
        <f t="shared" si="1"/>
        <v>89. Participants Helped OSSI 1</v>
      </c>
    </row>
    <row r="87" spans="1:3" x14ac:dyDescent="0.25">
      <c r="A87">
        <v>87</v>
      </c>
      <c r="B87" t="s">
        <v>571</v>
      </c>
      <c r="C87" s="17" t="str">
        <f t="shared" si="1"/>
        <v>90. Participants Helped OSSI 2</v>
      </c>
    </row>
    <row r="88" spans="1:3" x14ac:dyDescent="0.25">
      <c r="A88">
        <v>88</v>
      </c>
      <c r="B88" t="s">
        <v>572</v>
      </c>
      <c r="C88" s="17" t="str">
        <f t="shared" si="1"/>
        <v>91. FC Helped (HI) 1</v>
      </c>
    </row>
    <row r="89" spans="1:3" x14ac:dyDescent="0.25">
      <c r="A89">
        <v>89</v>
      </c>
      <c r="B89" t="s">
        <v>573</v>
      </c>
      <c r="C89" s="17" t="str">
        <f t="shared" si="1"/>
        <v>92. FC Helped (HI) 2</v>
      </c>
    </row>
    <row r="90" spans="1:3" x14ac:dyDescent="0.25">
      <c r="A90">
        <v>90</v>
      </c>
      <c r="B90" t="s">
        <v>574</v>
      </c>
      <c r="C90" s="17" t="str">
        <f t="shared" si="1"/>
        <v>93. FC Helped (VI) 1</v>
      </c>
    </row>
    <row r="91" spans="1:3" x14ac:dyDescent="0.25">
      <c r="A91">
        <v>91</v>
      </c>
      <c r="B91" t="s">
        <v>575</v>
      </c>
      <c r="C91" s="17" t="str">
        <f t="shared" si="1"/>
        <v>94. FC Helped (VI) 2</v>
      </c>
    </row>
    <row r="92" spans="1:3" x14ac:dyDescent="0.25">
      <c r="A92">
        <v>92</v>
      </c>
      <c r="B92" t="s">
        <v>576</v>
      </c>
      <c r="C92" s="17" t="str">
        <f t="shared" si="1"/>
        <v>95. FC Helped (OSSI)</v>
      </c>
    </row>
    <row r="93" spans="1:3" x14ac:dyDescent="0.25">
      <c r="A93">
        <v>93</v>
      </c>
      <c r="B93" t="s">
        <v>577</v>
      </c>
      <c r="C93" s="17" t="str">
        <f t="shared" si="1"/>
        <v>96. PSS 1</v>
      </c>
    </row>
    <row r="94" spans="1:3" x14ac:dyDescent="0.25">
      <c r="A94">
        <v>94</v>
      </c>
      <c r="B94" t="s">
        <v>578</v>
      </c>
      <c r="C94" s="17" t="str">
        <f t="shared" si="1"/>
        <v>97. PSS 2</v>
      </c>
    </row>
    <row r="95" spans="1:3" x14ac:dyDescent="0.25">
      <c r="C95" s="17"/>
    </row>
    <row r="96" spans="1:3" x14ac:dyDescent="0.25">
      <c r="C96" s="17"/>
    </row>
    <row r="97" spans="3:3" x14ac:dyDescent="0.25">
      <c r="C97" s="17"/>
    </row>
    <row r="98" spans="3:3" x14ac:dyDescent="0.25">
      <c r="C98" s="17"/>
    </row>
    <row r="99" spans="3:3" x14ac:dyDescent="0.25">
      <c r="C99" s="17"/>
    </row>
    <row r="100" spans="3:3" x14ac:dyDescent="0.25">
      <c r="C100" s="17"/>
    </row>
    <row r="101" spans="3:3" x14ac:dyDescent="0.25">
      <c r="C101" s="1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19" customWidth="1"/>
    <col min="2" max="2" width="16.28515625" customWidth="1"/>
  </cols>
  <sheetData>
    <row r="1" spans="1:2" x14ac:dyDescent="0.25">
      <c r="A1" s="44" t="s">
        <v>87</v>
      </c>
      <c r="B1" s="35"/>
    </row>
    <row r="2" spans="1:2" x14ac:dyDescent="0.25">
      <c r="A2" s="35"/>
      <c r="B2" s="35"/>
    </row>
    <row r="3" spans="1:2" ht="40.5" customHeight="1" x14ac:dyDescent="0.25">
      <c r="A3" s="254" t="s">
        <v>92</v>
      </c>
      <c r="B3" s="256"/>
    </row>
    <row r="4" spans="1:2" x14ac:dyDescent="0.25">
      <c r="A4" s="51" t="str">
        <f>HI</f>
        <v>Hearing impairment</v>
      </c>
      <c r="B4" s="59" t="s">
        <v>88</v>
      </c>
    </row>
    <row r="5" spans="1:2" x14ac:dyDescent="0.25">
      <c r="A5" s="53" t="s">
        <v>302</v>
      </c>
      <c r="B5" s="60">
        <v>181.59078240147301</v>
      </c>
    </row>
    <row r="6" spans="1:2" x14ac:dyDescent="0.25">
      <c r="A6" s="53" t="s">
        <v>303</v>
      </c>
      <c r="B6" s="60">
        <v>103.78074200376084</v>
      </c>
    </row>
    <row r="7" spans="1:2" x14ac:dyDescent="0.25">
      <c r="A7" s="53" t="s">
        <v>304</v>
      </c>
      <c r="B7" s="60">
        <v>54.547119895759074</v>
      </c>
    </row>
    <row r="8" spans="1:2" x14ac:dyDescent="0.25">
      <c r="A8" s="53" t="s">
        <v>305</v>
      </c>
      <c r="B8" s="60">
        <v>47.960179874718115</v>
      </c>
    </row>
    <row r="9" spans="1:2" x14ac:dyDescent="0.25">
      <c r="A9" s="53" t="s">
        <v>306</v>
      </c>
      <c r="B9" s="60">
        <v>75.737903328443949</v>
      </c>
    </row>
    <row r="10" spans="1:2" x14ac:dyDescent="0.25">
      <c r="A10" s="53" t="s">
        <v>307</v>
      </c>
      <c r="B10" s="60">
        <v>102.21980541099545</v>
      </c>
    </row>
    <row r="11" spans="1:2" x14ac:dyDescent="0.25">
      <c r="A11" s="51" t="s">
        <v>89</v>
      </c>
      <c r="B11" s="62">
        <v>98.947028604866901</v>
      </c>
    </row>
    <row r="12" spans="1:2" x14ac:dyDescent="0.25">
      <c r="A12" s="35"/>
      <c r="B12" s="35"/>
    </row>
    <row r="13" spans="1:2" ht="44.65" customHeight="1" x14ac:dyDescent="0.25">
      <c r="A13" s="254" t="s">
        <v>92</v>
      </c>
      <c r="B13" s="256"/>
    </row>
    <row r="14" spans="1:2" x14ac:dyDescent="0.25">
      <c r="A14" s="51" t="str">
        <f>VI</f>
        <v>Visual impairment</v>
      </c>
      <c r="B14" s="59" t="s">
        <v>88</v>
      </c>
    </row>
    <row r="15" spans="1:2" x14ac:dyDescent="0.25">
      <c r="A15" s="53" t="s">
        <v>302</v>
      </c>
      <c r="B15" s="60">
        <v>26.208133247778935</v>
      </c>
    </row>
    <row r="16" spans="1:2" x14ac:dyDescent="0.25">
      <c r="A16" s="53" t="s">
        <v>303</v>
      </c>
      <c r="B16" s="60">
        <v>31.522610060324226</v>
      </c>
    </row>
    <row r="17" spans="1:2" x14ac:dyDescent="0.25">
      <c r="A17" s="53" t="s">
        <v>304</v>
      </c>
      <c r="B17" s="60">
        <v>22.538655530161567</v>
      </c>
    </row>
    <row r="18" spans="1:2" x14ac:dyDescent="0.25">
      <c r="A18" s="53" t="s">
        <v>305</v>
      </c>
      <c r="B18" s="60">
        <v>30.525277303328579</v>
      </c>
    </row>
    <row r="19" spans="1:2" x14ac:dyDescent="0.25">
      <c r="A19" s="53" t="s">
        <v>306</v>
      </c>
      <c r="B19" s="60">
        <v>53.358693797939139</v>
      </c>
    </row>
    <row r="20" spans="1:2" x14ac:dyDescent="0.25">
      <c r="A20" s="53" t="s">
        <v>307</v>
      </c>
      <c r="B20" s="60">
        <v>76.085395746271658</v>
      </c>
    </row>
    <row r="21" spans="1:2" x14ac:dyDescent="0.25">
      <c r="A21" s="51" t="s">
        <v>89</v>
      </c>
      <c r="B21" s="62">
        <v>37.876014879771269</v>
      </c>
    </row>
    <row r="22" spans="1:2" x14ac:dyDescent="0.25">
      <c r="A22" s="35"/>
      <c r="B22" s="35"/>
    </row>
    <row r="23" spans="1:2" ht="42.75" customHeight="1" x14ac:dyDescent="0.25">
      <c r="A23" s="254" t="s">
        <v>92</v>
      </c>
      <c r="B23" s="256"/>
    </row>
    <row r="24" spans="1:2" ht="43.5" x14ac:dyDescent="0.25">
      <c r="A24" s="156" t="str">
        <f>OSSI</f>
        <v>Other sensory/speech impairment</v>
      </c>
      <c r="B24" s="59" t="s">
        <v>88</v>
      </c>
    </row>
    <row r="25" spans="1:2" x14ac:dyDescent="0.25">
      <c r="A25" s="63" t="s">
        <v>302</v>
      </c>
      <c r="B25" s="64">
        <v>53.277566649240747</v>
      </c>
    </row>
    <row r="26" spans="1:2" x14ac:dyDescent="0.25">
      <c r="A26" s="53" t="s">
        <v>303</v>
      </c>
      <c r="B26" s="60">
        <v>8.5806531682830975</v>
      </c>
    </row>
    <row r="27" spans="1:2" x14ac:dyDescent="0.25">
      <c r="A27" s="53" t="s">
        <v>304</v>
      </c>
      <c r="B27" s="60">
        <v>0.79127782721971529</v>
      </c>
    </row>
    <row r="28" spans="1:2" x14ac:dyDescent="0.25">
      <c r="A28" s="53" t="s">
        <v>305</v>
      </c>
      <c r="B28" s="60">
        <v>0.48272531549449849</v>
      </c>
    </row>
    <row r="29" spans="1:2" x14ac:dyDescent="0.25">
      <c r="A29" s="53" t="s">
        <v>306</v>
      </c>
      <c r="B29" s="60">
        <v>0.52403107716058073</v>
      </c>
    </row>
    <row r="30" spans="1:2" x14ac:dyDescent="0.25">
      <c r="A30" s="53" t="s">
        <v>307</v>
      </c>
      <c r="B30" s="60">
        <v>1.7467728824751105</v>
      </c>
    </row>
    <row r="31" spans="1:2" x14ac:dyDescent="0.25">
      <c r="A31" s="51" t="s">
        <v>89</v>
      </c>
      <c r="B31" s="62">
        <v>13.724851387765892</v>
      </c>
    </row>
  </sheetData>
  <mergeCells count="3">
    <mergeCell ref="A3:B3"/>
    <mergeCell ref="A13:B13"/>
    <mergeCell ref="A23: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5.85546875" customWidth="1"/>
    <col min="2" max="3" width="9.42578125" bestFit="1" customWidth="1"/>
    <col min="4" max="9" width="12.140625" bestFit="1" customWidth="1"/>
  </cols>
  <sheetData>
    <row r="1" spans="1:9" x14ac:dyDescent="0.25">
      <c r="A1" s="44" t="s">
        <v>93</v>
      </c>
      <c r="B1" s="35"/>
      <c r="C1" s="35"/>
      <c r="D1" s="35"/>
      <c r="E1" s="35"/>
      <c r="F1" s="35"/>
      <c r="G1" s="35"/>
      <c r="H1" s="35"/>
      <c r="I1" s="35"/>
    </row>
    <row r="2" spans="1:9" x14ac:dyDescent="0.25">
      <c r="A2" s="35"/>
      <c r="B2" s="35"/>
      <c r="C2" s="35"/>
      <c r="D2" s="35"/>
      <c r="E2" s="35"/>
      <c r="F2" s="35"/>
      <c r="G2" s="35"/>
      <c r="H2" s="35"/>
      <c r="I2" s="35"/>
    </row>
    <row r="3" spans="1:9" x14ac:dyDescent="0.25">
      <c r="A3" s="257" t="s">
        <v>94</v>
      </c>
      <c r="B3" s="258"/>
      <c r="C3" s="258"/>
      <c r="D3" s="258"/>
      <c r="E3" s="258"/>
      <c r="F3" s="258"/>
      <c r="G3" s="258"/>
      <c r="H3" s="258"/>
      <c r="I3" s="259"/>
    </row>
    <row r="4" spans="1:9" x14ac:dyDescent="0.25">
      <c r="A4" s="65"/>
      <c r="B4" s="260" t="s">
        <v>95</v>
      </c>
      <c r="C4" s="261"/>
      <c r="D4" s="260" t="s">
        <v>98</v>
      </c>
      <c r="E4" s="262"/>
      <c r="F4" s="260" t="s">
        <v>99</v>
      </c>
      <c r="G4" s="262"/>
      <c r="H4" s="260" t="s">
        <v>100</v>
      </c>
      <c r="I4" s="262"/>
    </row>
    <row r="5" spans="1:9" x14ac:dyDescent="0.25">
      <c r="A5" s="66"/>
      <c r="B5" s="51" t="s">
        <v>96</v>
      </c>
      <c r="C5" s="67" t="s">
        <v>97</v>
      </c>
      <c r="D5" s="51" t="s">
        <v>96</v>
      </c>
      <c r="E5" s="52" t="s">
        <v>97</v>
      </c>
      <c r="F5" s="51" t="s">
        <v>96</v>
      </c>
      <c r="G5" s="52" t="s">
        <v>97</v>
      </c>
      <c r="H5" s="51" t="s">
        <v>96</v>
      </c>
      <c r="I5" s="52" t="s">
        <v>97</v>
      </c>
    </row>
    <row r="6" spans="1:9" x14ac:dyDescent="0.25">
      <c r="A6" s="63" t="str">
        <f>HI</f>
        <v>Hearing impairment</v>
      </c>
      <c r="B6" s="68">
        <v>3148</v>
      </c>
      <c r="C6" s="69">
        <v>4251</v>
      </c>
      <c r="D6" s="68">
        <v>6549</v>
      </c>
      <c r="E6" s="70">
        <v>9579</v>
      </c>
      <c r="F6" s="68">
        <v>12899</v>
      </c>
      <c r="G6" s="70">
        <v>17531</v>
      </c>
      <c r="H6" s="68">
        <v>20246</v>
      </c>
      <c r="I6" s="70">
        <v>21700</v>
      </c>
    </row>
    <row r="7" spans="1:9" x14ac:dyDescent="0.25">
      <c r="A7" s="56" t="s">
        <v>101</v>
      </c>
      <c r="B7" s="71">
        <v>2.8312407813792854E-2</v>
      </c>
      <c r="C7" s="72">
        <v>2.8539203641417092E-2</v>
      </c>
      <c r="D7" s="71">
        <v>3.3171922644433867E-2</v>
      </c>
      <c r="E7" s="73">
        <v>3.6974420139652839E-2</v>
      </c>
      <c r="F7" s="71">
        <v>4.1372917562080225E-2</v>
      </c>
      <c r="G7" s="73">
        <v>4.8046064585794197E-2</v>
      </c>
      <c r="H7" s="71">
        <v>4.9076096309960418E-2</v>
      </c>
      <c r="I7" s="73">
        <v>4.8222436544162417E-2</v>
      </c>
    </row>
    <row r="8" spans="1:9" x14ac:dyDescent="0.25">
      <c r="A8" s="35"/>
      <c r="B8" s="35"/>
      <c r="C8" s="35"/>
      <c r="D8" s="35"/>
      <c r="E8" s="35"/>
      <c r="F8" s="35"/>
      <c r="G8" s="35"/>
      <c r="H8" s="35"/>
      <c r="I8" s="35"/>
    </row>
    <row r="9" spans="1:9" x14ac:dyDescent="0.25">
      <c r="A9" s="257" t="s">
        <v>94</v>
      </c>
      <c r="B9" s="258"/>
      <c r="C9" s="258"/>
      <c r="D9" s="258"/>
      <c r="E9" s="258"/>
      <c r="F9" s="258"/>
      <c r="G9" s="258"/>
      <c r="H9" s="258"/>
      <c r="I9" s="259"/>
    </row>
    <row r="10" spans="1:9" x14ac:dyDescent="0.25">
      <c r="A10" s="65"/>
      <c r="B10" s="260" t="s">
        <v>95</v>
      </c>
      <c r="C10" s="261"/>
      <c r="D10" s="260" t="s">
        <v>98</v>
      </c>
      <c r="E10" s="262"/>
      <c r="F10" s="260" t="s">
        <v>99</v>
      </c>
      <c r="G10" s="262"/>
      <c r="H10" s="260" t="s">
        <v>100</v>
      </c>
      <c r="I10" s="262"/>
    </row>
    <row r="11" spans="1:9" x14ac:dyDescent="0.25">
      <c r="A11" s="66"/>
      <c r="B11" s="51" t="s">
        <v>96</v>
      </c>
      <c r="C11" s="67" t="s">
        <v>97</v>
      </c>
      <c r="D11" s="51" t="s">
        <v>96</v>
      </c>
      <c r="E11" s="52" t="s">
        <v>97</v>
      </c>
      <c r="F11" s="51" t="s">
        <v>96</v>
      </c>
      <c r="G11" s="52" t="s">
        <v>97</v>
      </c>
      <c r="H11" s="51" t="s">
        <v>96</v>
      </c>
      <c r="I11" s="52" t="s">
        <v>97</v>
      </c>
    </row>
    <row r="12" spans="1:9" x14ac:dyDescent="0.25">
      <c r="A12" s="63" t="str">
        <f>VI</f>
        <v>Visual impairment</v>
      </c>
      <c r="B12" s="68">
        <v>2642</v>
      </c>
      <c r="C12" s="69">
        <v>3717</v>
      </c>
      <c r="D12" s="68">
        <v>4938</v>
      </c>
      <c r="E12" s="70">
        <v>6491</v>
      </c>
      <c r="F12" s="68">
        <v>7439</v>
      </c>
      <c r="G12" s="70">
        <v>8105</v>
      </c>
      <c r="H12" s="68">
        <v>8527</v>
      </c>
      <c r="I12" s="70">
        <v>8897</v>
      </c>
    </row>
    <row r="13" spans="1:9" x14ac:dyDescent="0.25">
      <c r="A13" s="56" t="s">
        <v>101</v>
      </c>
      <c r="B13" s="71">
        <v>2.3761557002554234E-2</v>
      </c>
      <c r="C13" s="72">
        <v>2.4954180177639926E-2</v>
      </c>
      <c r="D13" s="71">
        <v>2.5011903194108173E-2</v>
      </c>
      <c r="E13" s="73">
        <v>2.5054907727997344E-2</v>
      </c>
      <c r="F13" s="71">
        <v>2.3860232091194263E-2</v>
      </c>
      <c r="G13" s="73">
        <v>2.2212843161705662E-2</v>
      </c>
      <c r="H13" s="71">
        <v>2.0669360527266249E-2</v>
      </c>
      <c r="I13" s="73">
        <v>1.9771198983106593E-2</v>
      </c>
    </row>
    <row r="14" spans="1:9" x14ac:dyDescent="0.25">
      <c r="A14" s="35"/>
      <c r="B14" s="35"/>
      <c r="C14" s="35"/>
      <c r="D14" s="35"/>
      <c r="E14" s="35"/>
      <c r="F14" s="35"/>
      <c r="G14" s="35"/>
      <c r="H14" s="35"/>
      <c r="I14" s="35"/>
    </row>
    <row r="15" spans="1:9" x14ac:dyDescent="0.25">
      <c r="A15" s="257" t="s">
        <v>94</v>
      </c>
      <c r="B15" s="258"/>
      <c r="C15" s="258"/>
      <c r="D15" s="258"/>
      <c r="E15" s="258"/>
      <c r="F15" s="258"/>
      <c r="G15" s="258"/>
      <c r="H15" s="258"/>
      <c r="I15" s="259"/>
    </row>
    <row r="16" spans="1:9" x14ac:dyDescent="0.25">
      <c r="A16" s="65"/>
      <c r="B16" s="260" t="s">
        <v>95</v>
      </c>
      <c r="C16" s="261"/>
      <c r="D16" s="260" t="s">
        <v>98</v>
      </c>
      <c r="E16" s="262"/>
      <c r="F16" s="260" t="s">
        <v>99</v>
      </c>
      <c r="G16" s="262"/>
      <c r="H16" s="260" t="s">
        <v>100</v>
      </c>
      <c r="I16" s="262"/>
    </row>
    <row r="17" spans="1:9" x14ac:dyDescent="0.25">
      <c r="A17" s="66"/>
      <c r="B17" s="51" t="s">
        <v>96</v>
      </c>
      <c r="C17" s="67" t="s">
        <v>97</v>
      </c>
      <c r="D17" s="51" t="s">
        <v>96</v>
      </c>
      <c r="E17" s="52" t="s">
        <v>97</v>
      </c>
      <c r="F17" s="51" t="s">
        <v>96</v>
      </c>
      <c r="G17" s="52" t="s">
        <v>97</v>
      </c>
      <c r="H17" s="51" t="s">
        <v>96</v>
      </c>
      <c r="I17" s="52" t="s">
        <v>97</v>
      </c>
    </row>
    <row r="18" spans="1:9" ht="29.25" x14ac:dyDescent="0.25">
      <c r="A18" s="161" t="str">
        <f>OSSI</f>
        <v>Other sensory/speech impairment</v>
      </c>
      <c r="B18" s="68">
        <v>2650</v>
      </c>
      <c r="C18" s="69">
        <v>2902</v>
      </c>
      <c r="D18" s="68">
        <v>2946</v>
      </c>
      <c r="E18" s="70">
        <v>3025</v>
      </c>
      <c r="F18" s="68">
        <v>3150</v>
      </c>
      <c r="G18" s="70">
        <v>3111</v>
      </c>
      <c r="H18" s="68">
        <v>3041</v>
      </c>
      <c r="I18" s="70">
        <v>2903</v>
      </c>
    </row>
    <row r="19" spans="1:9" x14ac:dyDescent="0.25">
      <c r="A19" s="56" t="s">
        <v>101</v>
      </c>
      <c r="B19" s="71">
        <v>2.3833507213008597E-2</v>
      </c>
      <c r="C19" s="72">
        <v>1.948265560277403E-2</v>
      </c>
      <c r="D19" s="71">
        <v>1.4922046741563928E-2</v>
      </c>
      <c r="E19" s="73">
        <v>1.1676335830718219E-2</v>
      </c>
      <c r="F19" s="71">
        <v>1.0103472387049594E-2</v>
      </c>
      <c r="G19" s="73">
        <v>8.5261141364671583E-3</v>
      </c>
      <c r="H19" s="71">
        <v>7.3713528044349313E-3</v>
      </c>
      <c r="I19" s="73">
        <v>6.4511397828434791E-3</v>
      </c>
    </row>
    <row r="20" spans="1:9" x14ac:dyDescent="0.25">
      <c r="A20" s="35"/>
      <c r="B20" s="35"/>
      <c r="C20" s="35"/>
      <c r="D20" s="35"/>
      <c r="E20" s="35"/>
      <c r="F20" s="35"/>
      <c r="G20" s="35"/>
      <c r="H20" s="35"/>
      <c r="I20" s="35"/>
    </row>
    <row r="21" spans="1:9" x14ac:dyDescent="0.25">
      <c r="A21" s="35"/>
      <c r="B21" s="35"/>
      <c r="C21" s="35"/>
      <c r="D21" s="35"/>
      <c r="E21" s="35"/>
      <c r="F21" s="35"/>
      <c r="G21" s="35"/>
      <c r="H21" s="35"/>
      <c r="I21" s="35"/>
    </row>
  </sheetData>
  <mergeCells count="15">
    <mergeCell ref="A3:I3"/>
    <mergeCell ref="A9:I9"/>
    <mergeCell ref="B16:C16"/>
    <mergeCell ref="D16:E16"/>
    <mergeCell ref="F16:G16"/>
    <mergeCell ref="H16:I16"/>
    <mergeCell ref="B4:C4"/>
    <mergeCell ref="D4:E4"/>
    <mergeCell ref="F4:G4"/>
    <mergeCell ref="H4:I4"/>
    <mergeCell ref="B10:C10"/>
    <mergeCell ref="D10:E10"/>
    <mergeCell ref="F10:G10"/>
    <mergeCell ref="H10:I10"/>
    <mergeCell ref="A15:I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0" customWidth="1"/>
    <col min="2" max="2" width="15.7109375" customWidth="1"/>
    <col min="3" max="3" width="14.140625" customWidth="1"/>
    <col min="4" max="9" width="12.140625" bestFit="1" customWidth="1"/>
  </cols>
  <sheetData>
    <row r="1" spans="1:9" x14ac:dyDescent="0.25">
      <c r="A1" s="44" t="s">
        <v>102</v>
      </c>
      <c r="B1" s="35"/>
      <c r="C1" s="35"/>
    </row>
    <row r="2" spans="1:9" x14ac:dyDescent="0.25">
      <c r="A2" s="35"/>
      <c r="B2" s="35"/>
      <c r="C2" s="35"/>
    </row>
    <row r="3" spans="1:9" ht="33.75" customHeight="1" x14ac:dyDescent="0.25">
      <c r="A3" s="254" t="s">
        <v>103</v>
      </c>
      <c r="B3" s="255"/>
      <c r="C3" s="256"/>
    </row>
    <row r="4" spans="1:9" ht="29.25" x14ac:dyDescent="0.25">
      <c r="A4" s="51" t="s">
        <v>105</v>
      </c>
      <c r="B4" s="156" t="str">
        <f>HI</f>
        <v>Hearing impairment</v>
      </c>
      <c r="C4" s="74" t="s">
        <v>3</v>
      </c>
    </row>
    <row r="5" spans="1:9" x14ac:dyDescent="0.25">
      <c r="A5" s="53" t="s">
        <v>302</v>
      </c>
      <c r="B5" s="75">
        <v>0.39635944700460829</v>
      </c>
      <c r="C5" s="76">
        <v>0.41380406135138376</v>
      </c>
    </row>
    <row r="6" spans="1:9" x14ac:dyDescent="0.25">
      <c r="A6" s="53" t="s">
        <v>303</v>
      </c>
      <c r="B6" s="75">
        <v>0.15082949308755761</v>
      </c>
      <c r="C6" s="76">
        <v>0.15792736856608253</v>
      </c>
    </row>
    <row r="7" spans="1:9" x14ac:dyDescent="0.25">
      <c r="A7" s="53" t="s">
        <v>304</v>
      </c>
      <c r="B7" s="75">
        <v>9.4562211981566821E-2</v>
      </c>
      <c r="C7" s="76">
        <v>8.9258174480775471E-2</v>
      </c>
    </row>
    <row r="8" spans="1:9" x14ac:dyDescent="0.25">
      <c r="A8" s="53" t="s">
        <v>305</v>
      </c>
      <c r="B8" s="75">
        <v>7.5576036866359442E-2</v>
      </c>
      <c r="C8" s="76">
        <v>8.3173702994235529E-2</v>
      </c>
    </row>
    <row r="9" spans="1:9" x14ac:dyDescent="0.25">
      <c r="A9" s="53" t="s">
        <v>306</v>
      </c>
      <c r="B9" s="75">
        <v>0.11041474654377881</v>
      </c>
      <c r="C9" s="76">
        <v>0.10222045431313027</v>
      </c>
      <c r="F9" s="20"/>
      <c r="G9" s="20"/>
      <c r="H9" s="20"/>
      <c r="I9" s="20"/>
    </row>
    <row r="10" spans="1:9" x14ac:dyDescent="0.25">
      <c r="A10" s="53" t="s">
        <v>307</v>
      </c>
      <c r="B10" s="75">
        <v>0.13552995391705069</v>
      </c>
      <c r="C10" s="76">
        <v>0.11952942013075614</v>
      </c>
      <c r="F10" s="20"/>
      <c r="G10" s="20"/>
      <c r="H10" s="20"/>
      <c r="I10" s="20"/>
    </row>
    <row r="11" spans="1:9" x14ac:dyDescent="0.25">
      <c r="A11" s="56" t="s">
        <v>308</v>
      </c>
      <c r="B11" s="77">
        <v>3.6728110599078344E-2</v>
      </c>
      <c r="C11" s="78">
        <v>3.4086818163636283E-2</v>
      </c>
      <c r="F11" s="20"/>
      <c r="G11" s="20"/>
      <c r="H11" s="20"/>
      <c r="I11" s="20"/>
    </row>
    <row r="12" spans="1:9" x14ac:dyDescent="0.25">
      <c r="A12" s="15"/>
      <c r="B12" s="79"/>
      <c r="C12" s="79"/>
      <c r="F12" s="20"/>
      <c r="G12" s="20"/>
      <c r="H12" s="20"/>
      <c r="I12" s="20"/>
    </row>
    <row r="13" spans="1:9" ht="28.15" customHeight="1" x14ac:dyDescent="0.25">
      <c r="A13" s="254" t="s">
        <v>104</v>
      </c>
      <c r="B13" s="255"/>
      <c r="C13" s="256"/>
      <c r="D13" s="20"/>
      <c r="E13" s="20"/>
      <c r="F13" s="20"/>
      <c r="G13" s="20"/>
      <c r="H13" s="20"/>
      <c r="I13" s="20"/>
    </row>
    <row r="14" spans="1:9" ht="29.25" x14ac:dyDescent="0.25">
      <c r="A14" s="51" t="s">
        <v>105</v>
      </c>
      <c r="B14" s="156" t="str">
        <f>VI</f>
        <v>Visual impairment</v>
      </c>
      <c r="C14" s="74" t="s">
        <v>3</v>
      </c>
    </row>
    <row r="15" spans="1:9" x14ac:dyDescent="0.25">
      <c r="A15" s="53" t="s">
        <v>302</v>
      </c>
      <c r="B15" s="75">
        <v>0.13869843767562098</v>
      </c>
      <c r="C15" s="76">
        <v>0.41380406135138376</v>
      </c>
    </row>
    <row r="16" spans="1:9" x14ac:dyDescent="0.25">
      <c r="A16" s="53" t="s">
        <v>303</v>
      </c>
      <c r="B16" s="75">
        <v>0.11430819377318197</v>
      </c>
      <c r="C16" s="76">
        <v>0.15792736856608253</v>
      </c>
    </row>
    <row r="17" spans="1:3" x14ac:dyDescent="0.25">
      <c r="A17" s="53" t="s">
        <v>304</v>
      </c>
      <c r="B17" s="75">
        <v>9.6437001236371805E-2</v>
      </c>
      <c r="C17" s="76">
        <v>8.9258174480775471E-2</v>
      </c>
    </row>
    <row r="18" spans="1:3" x14ac:dyDescent="0.25">
      <c r="A18" s="53" t="s">
        <v>305</v>
      </c>
      <c r="B18" s="75">
        <v>0.11824210408002697</v>
      </c>
      <c r="C18" s="76">
        <v>8.3173702994235529E-2</v>
      </c>
    </row>
    <row r="19" spans="1:3" x14ac:dyDescent="0.25">
      <c r="A19" s="53" t="s">
        <v>306</v>
      </c>
      <c r="B19" s="75">
        <v>0.18972687422726761</v>
      </c>
      <c r="C19" s="76">
        <v>0.10222045431313027</v>
      </c>
    </row>
    <row r="20" spans="1:3" x14ac:dyDescent="0.25">
      <c r="A20" s="53" t="s">
        <v>307</v>
      </c>
      <c r="B20" s="75">
        <v>0.24828593908058896</v>
      </c>
      <c r="C20" s="76">
        <v>0.11952942013075614</v>
      </c>
    </row>
    <row r="21" spans="1:3" x14ac:dyDescent="0.25">
      <c r="A21" s="56" t="s">
        <v>308</v>
      </c>
      <c r="B21" s="77">
        <v>9.4301449926941672E-2</v>
      </c>
      <c r="C21" s="78">
        <v>3.4086818163636283E-2</v>
      </c>
    </row>
    <row r="22" spans="1:3" x14ac:dyDescent="0.25">
      <c r="A22" s="35"/>
      <c r="B22" s="35"/>
      <c r="C22" s="35"/>
    </row>
    <row r="23" spans="1:3" ht="30.4" customHeight="1" x14ac:dyDescent="0.25">
      <c r="A23" s="254" t="s">
        <v>233</v>
      </c>
      <c r="B23" s="255"/>
      <c r="C23" s="256"/>
    </row>
    <row r="24" spans="1:3" ht="43.5" x14ac:dyDescent="0.25">
      <c r="A24" s="51" t="s">
        <v>105</v>
      </c>
      <c r="B24" s="156" t="str">
        <f>OSSI</f>
        <v>Other sensory/speech impairment</v>
      </c>
      <c r="C24" s="74" t="s">
        <v>3</v>
      </c>
    </row>
    <row r="25" spans="1:3" x14ac:dyDescent="0.25">
      <c r="A25" s="63" t="s">
        <v>302</v>
      </c>
      <c r="B25" s="80">
        <v>0.86152256286600071</v>
      </c>
      <c r="C25" s="81">
        <v>0.41380406135138376</v>
      </c>
    </row>
    <row r="26" spans="1:3" x14ac:dyDescent="0.25">
      <c r="A26" s="53" t="s">
        <v>303</v>
      </c>
      <c r="B26" s="75">
        <v>9.6107475025835346E-2</v>
      </c>
      <c r="C26" s="76">
        <v>0.15792736856608253</v>
      </c>
    </row>
    <row r="27" spans="1:3" x14ac:dyDescent="0.25">
      <c r="A27" s="53" t="s">
        <v>304</v>
      </c>
      <c r="B27" s="75">
        <v>1.0334137099552188E-2</v>
      </c>
      <c r="C27" s="76">
        <v>8.9258174480775471E-2</v>
      </c>
    </row>
    <row r="28" spans="1:3" x14ac:dyDescent="0.25">
      <c r="A28" s="53" t="s">
        <v>305</v>
      </c>
      <c r="B28" s="75">
        <v>5.8560110230795725E-3</v>
      </c>
      <c r="C28" s="76">
        <v>8.3173702994235529E-2</v>
      </c>
    </row>
    <row r="29" spans="1:3" x14ac:dyDescent="0.25">
      <c r="A29" s="53" t="s">
        <v>306</v>
      </c>
      <c r="B29" s="75">
        <v>5.5115397864278336E-3</v>
      </c>
      <c r="C29" s="76">
        <v>0.10222045431313027</v>
      </c>
    </row>
    <row r="30" spans="1:3" x14ac:dyDescent="0.25">
      <c r="A30" s="53" t="s">
        <v>307</v>
      </c>
      <c r="B30" s="75">
        <v>1.7568033069238719E-2</v>
      </c>
      <c r="C30" s="76">
        <v>0.11952942013075614</v>
      </c>
    </row>
    <row r="31" spans="1:3" x14ac:dyDescent="0.25">
      <c r="A31" s="56" t="s">
        <v>308</v>
      </c>
      <c r="B31" s="77">
        <v>3.1002411298656561E-3</v>
      </c>
      <c r="C31" s="78">
        <v>3.4086818163636283E-2</v>
      </c>
    </row>
    <row r="32" spans="1:3" x14ac:dyDescent="0.25">
      <c r="A32" s="35"/>
      <c r="B32" s="35"/>
      <c r="C32" s="35"/>
    </row>
  </sheetData>
  <mergeCells count="3">
    <mergeCell ref="A23:C23"/>
    <mergeCell ref="A3:C3"/>
    <mergeCell ref="A13:C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ColWidth="9" defaultRowHeight="14.25" x14ac:dyDescent="0.2"/>
  <cols>
    <col min="1" max="1" width="10" style="35" customWidth="1"/>
    <col min="2" max="2" width="16.140625" style="35" customWidth="1"/>
    <col min="3" max="3" width="14.42578125" style="35" customWidth="1"/>
    <col min="4" max="9" width="12.140625" style="35" bestFit="1" customWidth="1"/>
    <col min="10" max="16384" width="9" style="35"/>
  </cols>
  <sheetData>
    <row r="1" spans="1:9" ht="15" x14ac:dyDescent="0.25">
      <c r="A1" s="44" t="s">
        <v>102</v>
      </c>
    </row>
    <row r="3" spans="1:9" ht="31.15" customHeight="1" x14ac:dyDescent="0.2">
      <c r="A3" s="254" t="s">
        <v>106</v>
      </c>
      <c r="B3" s="255"/>
      <c r="C3" s="256"/>
    </row>
    <row r="4" spans="1:9" ht="27" customHeight="1" x14ac:dyDescent="0.2">
      <c r="A4" s="51" t="s">
        <v>105</v>
      </c>
      <c r="B4" s="156" t="str">
        <f>HI</f>
        <v>Hearing impairment</v>
      </c>
      <c r="C4" s="156" t="s">
        <v>3</v>
      </c>
    </row>
    <row r="5" spans="1:9" x14ac:dyDescent="0.2">
      <c r="A5" s="53" t="s">
        <v>302</v>
      </c>
      <c r="B5" s="82">
        <v>4.6189537675003091E-2</v>
      </c>
      <c r="C5" s="83">
        <v>0.95381046232499689</v>
      </c>
    </row>
    <row r="6" spans="1:9" x14ac:dyDescent="0.2">
      <c r="A6" s="53" t="s">
        <v>303</v>
      </c>
      <c r="B6" s="82">
        <v>4.6055131073494029E-2</v>
      </c>
      <c r="C6" s="83">
        <v>0.95394486892650598</v>
      </c>
    </row>
    <row r="7" spans="1:9" x14ac:dyDescent="0.2">
      <c r="A7" s="53" t="s">
        <v>304</v>
      </c>
      <c r="B7" s="82">
        <v>5.1087984862819298E-2</v>
      </c>
      <c r="C7" s="83">
        <v>0.94891201513718071</v>
      </c>
    </row>
    <row r="8" spans="1:9" x14ac:dyDescent="0.2">
      <c r="A8" s="53" t="s">
        <v>305</v>
      </c>
      <c r="B8" s="82">
        <v>4.3817462862028429E-2</v>
      </c>
      <c r="C8" s="83">
        <v>0.95618253713797152</v>
      </c>
    </row>
    <row r="9" spans="1:9" x14ac:dyDescent="0.2">
      <c r="A9" s="53" t="s">
        <v>306</v>
      </c>
      <c r="B9" s="82">
        <v>5.2088088871497205E-2</v>
      </c>
      <c r="C9" s="83">
        <v>0.94791191112850282</v>
      </c>
      <c r="F9" s="79"/>
      <c r="G9" s="79"/>
      <c r="H9" s="79"/>
      <c r="I9" s="79"/>
    </row>
    <row r="10" spans="1:9" x14ac:dyDescent="0.2">
      <c r="A10" s="53" t="s">
        <v>307</v>
      </c>
      <c r="B10" s="82">
        <v>5.4677623261694057E-2</v>
      </c>
      <c r="C10" s="83">
        <v>0.94532237673830599</v>
      </c>
      <c r="F10" s="79"/>
      <c r="G10" s="79"/>
      <c r="H10" s="79"/>
      <c r="I10" s="79"/>
    </row>
    <row r="11" spans="1:9" x14ac:dyDescent="0.2">
      <c r="A11" s="56" t="s">
        <v>308</v>
      </c>
      <c r="B11" s="84">
        <v>5.1959058608775019E-2</v>
      </c>
      <c r="C11" s="85">
        <v>0.94804094139122497</v>
      </c>
      <c r="F11" s="79"/>
      <c r="G11" s="79"/>
      <c r="H11" s="79"/>
      <c r="I11" s="79"/>
    </row>
    <row r="12" spans="1:9" x14ac:dyDescent="0.2">
      <c r="A12" s="15"/>
      <c r="B12" s="79"/>
      <c r="C12" s="79"/>
      <c r="F12" s="79"/>
      <c r="G12" s="79"/>
      <c r="H12" s="79"/>
      <c r="I12" s="79"/>
    </row>
    <row r="13" spans="1:9" ht="31.5" customHeight="1" x14ac:dyDescent="0.2">
      <c r="A13" s="254" t="s">
        <v>107</v>
      </c>
      <c r="B13" s="255"/>
      <c r="C13" s="256"/>
      <c r="D13" s="79"/>
      <c r="E13" s="79"/>
      <c r="F13" s="79"/>
      <c r="G13" s="79"/>
      <c r="H13" s="79"/>
      <c r="I13" s="79"/>
    </row>
    <row r="14" spans="1:9" ht="28.5" x14ac:dyDescent="0.2">
      <c r="A14" s="51" t="s">
        <v>105</v>
      </c>
      <c r="B14" s="156" t="str">
        <f>VI</f>
        <v>Visual impairment</v>
      </c>
      <c r="C14" s="156" t="s">
        <v>3</v>
      </c>
    </row>
    <row r="15" spans="1:9" x14ac:dyDescent="0.2">
      <c r="A15" s="53" t="s">
        <v>302</v>
      </c>
      <c r="B15" s="82">
        <v>6.6268909999946295E-3</v>
      </c>
      <c r="C15" s="83">
        <v>0.99337310900000542</v>
      </c>
    </row>
    <row r="16" spans="1:9" x14ac:dyDescent="0.2">
      <c r="A16" s="53" t="s">
        <v>303</v>
      </c>
      <c r="B16" s="82">
        <v>1.4310439444467896E-2</v>
      </c>
      <c r="C16" s="83">
        <v>0.98568956055553214</v>
      </c>
    </row>
    <row r="17" spans="1:3" x14ac:dyDescent="0.2">
      <c r="A17" s="53" t="s">
        <v>304</v>
      </c>
      <c r="B17" s="82">
        <v>2.1361350395857192E-2</v>
      </c>
      <c r="C17" s="83">
        <v>0.97863864960414282</v>
      </c>
    </row>
    <row r="18" spans="1:3" x14ac:dyDescent="0.2">
      <c r="A18" s="53" t="s">
        <v>305</v>
      </c>
      <c r="B18" s="82">
        <v>2.8107299348081649E-2</v>
      </c>
      <c r="C18" s="83">
        <v>0.97189270065191835</v>
      </c>
    </row>
    <row r="19" spans="1:3" x14ac:dyDescent="0.2">
      <c r="A19" s="53" t="s">
        <v>306</v>
      </c>
      <c r="B19" s="82">
        <v>3.6696449922824406E-2</v>
      </c>
      <c r="C19" s="83">
        <v>0.96330355007717561</v>
      </c>
    </row>
    <row r="20" spans="1:3" x14ac:dyDescent="0.2">
      <c r="A20" s="53" t="s">
        <v>307</v>
      </c>
      <c r="B20" s="82">
        <v>4.1068639845318659E-2</v>
      </c>
      <c r="C20" s="83">
        <v>0.95893136015468139</v>
      </c>
    </row>
    <row r="21" spans="1:3" x14ac:dyDescent="0.2">
      <c r="A21" s="56" t="s">
        <v>308</v>
      </c>
      <c r="B21" s="84">
        <v>5.4697177130191017E-2</v>
      </c>
      <c r="C21" s="85">
        <v>0.94530282286980893</v>
      </c>
    </row>
    <row r="23" spans="1:3" ht="42.75" customHeight="1" x14ac:dyDescent="0.2">
      <c r="A23" s="254" t="s">
        <v>234</v>
      </c>
      <c r="B23" s="255"/>
      <c r="C23" s="256"/>
    </row>
    <row r="24" spans="1:3" ht="42" customHeight="1" x14ac:dyDescent="0.2">
      <c r="A24" s="63" t="s">
        <v>105</v>
      </c>
      <c r="B24" s="156" t="str">
        <f>OSSI</f>
        <v>Other sensory/speech impairment</v>
      </c>
      <c r="C24" s="156" t="s">
        <v>3</v>
      </c>
    </row>
    <row r="25" spans="1:3" x14ac:dyDescent="0.2">
      <c r="A25" s="63" t="s">
        <v>302</v>
      </c>
      <c r="B25" s="86">
        <v>1.343100031684487E-2</v>
      </c>
      <c r="C25" s="87">
        <v>0.98656899968315515</v>
      </c>
    </row>
    <row r="26" spans="1:3" x14ac:dyDescent="0.2">
      <c r="A26" s="53" t="s">
        <v>303</v>
      </c>
      <c r="B26" s="82">
        <v>3.9258727679513696E-3</v>
      </c>
      <c r="C26" s="83">
        <v>0.99607412723204858</v>
      </c>
    </row>
    <row r="27" spans="1:3" x14ac:dyDescent="0.2">
      <c r="A27" s="53" t="s">
        <v>304</v>
      </c>
      <c r="B27" s="82">
        <v>7.4690036349151021E-4</v>
      </c>
      <c r="C27" s="83">
        <v>0.99925309963650844</v>
      </c>
    </row>
    <row r="28" spans="1:3" x14ac:dyDescent="0.2">
      <c r="A28" s="53" t="s">
        <v>305</v>
      </c>
      <c r="B28" s="82">
        <v>4.5420540771614834E-4</v>
      </c>
      <c r="C28" s="83">
        <v>0.99954579459228388</v>
      </c>
    </row>
    <row r="29" spans="1:3" x14ac:dyDescent="0.2">
      <c r="A29" s="53" t="s">
        <v>306</v>
      </c>
      <c r="B29" s="82">
        <v>3.4783364855757735E-4</v>
      </c>
      <c r="C29" s="83">
        <v>0.99965216635144238</v>
      </c>
    </row>
    <row r="30" spans="1:3" x14ac:dyDescent="0.2">
      <c r="A30" s="53" t="s">
        <v>307</v>
      </c>
      <c r="B30" s="82">
        <v>9.4816687737041716E-4</v>
      </c>
      <c r="C30" s="83">
        <v>0.99905183312262957</v>
      </c>
    </row>
    <row r="31" spans="1:3" x14ac:dyDescent="0.2">
      <c r="A31" s="56" t="s">
        <v>308</v>
      </c>
      <c r="B31" s="84">
        <v>5.8673968316057105E-4</v>
      </c>
      <c r="C31" s="85">
        <v>0.99941326031683941</v>
      </c>
    </row>
  </sheetData>
  <mergeCells count="3">
    <mergeCell ref="A3:C3"/>
    <mergeCell ref="A13:C13"/>
    <mergeCell ref="A23:C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ColWidth="9" defaultRowHeight="14.25" x14ac:dyDescent="0.2"/>
  <cols>
    <col min="1" max="1" width="34.42578125" style="35" customWidth="1"/>
    <col min="2" max="2" width="15.7109375" style="35" customWidth="1"/>
    <col min="3" max="16384" width="9" style="35"/>
  </cols>
  <sheetData>
    <row r="1" spans="1:2" ht="15" x14ac:dyDescent="0.25">
      <c r="A1" s="44" t="s">
        <v>108</v>
      </c>
    </row>
    <row r="3" spans="1:2" ht="43.5" customHeight="1" x14ac:dyDescent="0.2">
      <c r="A3" s="254" t="s">
        <v>109</v>
      </c>
      <c r="B3" s="256"/>
    </row>
    <row r="4" spans="1:2" ht="43.5" customHeight="1" x14ac:dyDescent="0.2">
      <c r="A4" s="163" t="s">
        <v>110</v>
      </c>
      <c r="B4" s="162" t="s">
        <v>111</v>
      </c>
    </row>
    <row r="5" spans="1:2" x14ac:dyDescent="0.2">
      <c r="A5" s="53" t="str">
        <f>HI</f>
        <v>Hearing impairment</v>
      </c>
      <c r="B5" s="83">
        <v>4.4838709677419354E-2</v>
      </c>
    </row>
    <row r="6" spans="1:2" x14ac:dyDescent="0.2">
      <c r="A6" s="53" t="str">
        <f>VI</f>
        <v>Visual impairment</v>
      </c>
      <c r="B6" s="83">
        <v>4.1362256940541756E-2</v>
      </c>
    </row>
    <row r="7" spans="1:2" x14ac:dyDescent="0.2">
      <c r="A7" s="53" t="str">
        <f>OSSI</f>
        <v>Other sensory/speech impairment</v>
      </c>
      <c r="B7" s="83">
        <v>9.0940406476059249E-2</v>
      </c>
    </row>
    <row r="8" spans="1:2" x14ac:dyDescent="0.2">
      <c r="A8" s="56" t="str">
        <f>All</f>
        <v>All Scheme</v>
      </c>
      <c r="B8" s="85">
        <v>6.8362526055671363E-2</v>
      </c>
    </row>
    <row r="10" spans="1:2" ht="46.5" customHeight="1" x14ac:dyDescent="0.2">
      <c r="A10" s="254" t="s">
        <v>112</v>
      </c>
      <c r="B10" s="256"/>
    </row>
    <row r="11" spans="1:2" ht="57" x14ac:dyDescent="0.2">
      <c r="A11" s="163" t="s">
        <v>110</v>
      </c>
      <c r="B11" s="162" t="s">
        <v>235</v>
      </c>
    </row>
    <row r="12" spans="1:2" x14ac:dyDescent="0.2">
      <c r="A12" s="53" t="str">
        <f>HI</f>
        <v>Hearing impairment</v>
      </c>
      <c r="B12" s="83">
        <v>0.22880184331797235</v>
      </c>
    </row>
    <row r="13" spans="1:2" x14ac:dyDescent="0.2">
      <c r="A13" s="53" t="str">
        <f>VI</f>
        <v>Visual impairment</v>
      </c>
      <c r="B13" s="83">
        <v>0.15387209171630886</v>
      </c>
    </row>
    <row r="14" spans="1:2" x14ac:dyDescent="0.2">
      <c r="A14" s="53" t="str">
        <f>OSSI</f>
        <v>Other sensory/speech impairment</v>
      </c>
      <c r="B14" s="83">
        <v>6.1660351360661385E-2</v>
      </c>
    </row>
    <row r="15" spans="1:2" x14ac:dyDescent="0.2">
      <c r="A15" s="56" t="str">
        <f>All</f>
        <v>All Scheme</v>
      </c>
      <c r="B15" s="233">
        <v>9.3922639656176254E-2</v>
      </c>
    </row>
  </sheetData>
  <mergeCells count="2">
    <mergeCell ref="A3:B3"/>
    <mergeCell ref="A10:B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ColWidth="9" defaultRowHeight="14.25" x14ac:dyDescent="0.2"/>
  <cols>
    <col min="1" max="1" width="25" style="35" customWidth="1"/>
    <col min="2" max="3" width="15.140625" style="35" customWidth="1"/>
    <col min="4" max="4" width="16.5703125" style="35" customWidth="1"/>
    <col min="5" max="5" width="15.140625" style="35" customWidth="1"/>
    <col min="6" max="16384" width="9" style="35"/>
  </cols>
  <sheetData>
    <row r="1" spans="1:5" ht="15" x14ac:dyDescent="0.25">
      <c r="A1" s="44" t="s">
        <v>116</v>
      </c>
    </row>
    <row r="3" spans="1:5" x14ac:dyDescent="0.2">
      <c r="A3" s="254" t="s">
        <v>120</v>
      </c>
      <c r="B3" s="255"/>
      <c r="C3" s="255"/>
      <c r="D3" s="255"/>
      <c r="E3" s="256"/>
    </row>
    <row r="4" spans="1:5" ht="52.9" customHeight="1" x14ac:dyDescent="0.2">
      <c r="A4" s="51"/>
      <c r="B4" s="156" t="str">
        <f>HI</f>
        <v>Hearing impairment</v>
      </c>
      <c r="C4" s="156" t="str">
        <f>VI</f>
        <v>Visual impairment</v>
      </c>
      <c r="D4" s="156" t="str">
        <f>OSSI</f>
        <v>Other sensory/speech impairment</v>
      </c>
      <c r="E4" s="118" t="str">
        <f>All</f>
        <v>All Scheme</v>
      </c>
    </row>
    <row r="5" spans="1:5" x14ac:dyDescent="0.2">
      <c r="A5" s="63" t="s">
        <v>117</v>
      </c>
      <c r="B5" s="80">
        <v>0.74451612903225806</v>
      </c>
      <c r="C5" s="80">
        <v>0.3957513768686074</v>
      </c>
      <c r="D5" s="80">
        <v>0.64140544264553911</v>
      </c>
      <c r="E5" s="80">
        <v>0.50922670767425637</v>
      </c>
    </row>
    <row r="6" spans="1:5" x14ac:dyDescent="0.2">
      <c r="A6" s="53" t="s">
        <v>118</v>
      </c>
      <c r="B6" s="75">
        <v>0.12700460829493088</v>
      </c>
      <c r="C6" s="75">
        <v>0.57244014836461732</v>
      </c>
      <c r="D6" s="75">
        <v>0.34584912159834652</v>
      </c>
      <c r="E6" s="75">
        <v>0.40143511748941108</v>
      </c>
    </row>
    <row r="7" spans="1:5" x14ac:dyDescent="0.2">
      <c r="A7" s="56" t="s">
        <v>119</v>
      </c>
      <c r="B7" s="77">
        <v>0.12847926267281107</v>
      </c>
      <c r="C7" s="77">
        <v>3.180847476677532E-2</v>
      </c>
      <c r="D7" s="77">
        <v>1.2745435756114365E-2</v>
      </c>
      <c r="E7" s="77">
        <v>8.9338174836332607E-2</v>
      </c>
    </row>
    <row r="9" spans="1:5" x14ac:dyDescent="0.2">
      <c r="A9" s="254" t="s">
        <v>121</v>
      </c>
      <c r="B9" s="255"/>
      <c r="C9" s="255"/>
      <c r="D9" s="255"/>
      <c r="E9" s="256"/>
    </row>
    <row r="10" spans="1:5" ht="42.75" x14ac:dyDescent="0.2">
      <c r="A10" s="63"/>
      <c r="B10" s="156" t="str">
        <f>HI</f>
        <v>Hearing impairment</v>
      </c>
      <c r="C10" s="156" t="str">
        <f>VI</f>
        <v>Visual impairment</v>
      </c>
      <c r="D10" s="156" t="str">
        <f>OSSI</f>
        <v>Other sensory/speech impairment</v>
      </c>
      <c r="E10" s="118" t="str">
        <f>All</f>
        <v>All Scheme</v>
      </c>
    </row>
    <row r="11" spans="1:5" x14ac:dyDescent="0.2">
      <c r="A11" s="63" t="s">
        <v>309</v>
      </c>
      <c r="B11" s="80">
        <v>0.76645161290322572</v>
      </c>
      <c r="C11" s="80">
        <v>0.8861413959761717</v>
      </c>
      <c r="D11" s="80">
        <v>0.73475714777816048</v>
      </c>
      <c r="E11" s="81">
        <v>0.27979457686478609</v>
      </c>
    </row>
    <row r="12" spans="1:5" x14ac:dyDescent="0.2">
      <c r="A12" s="53" t="s">
        <v>310</v>
      </c>
      <c r="B12" s="75">
        <v>0.2253917050691244</v>
      </c>
      <c r="C12" s="75">
        <v>6.833764190176464E-2</v>
      </c>
      <c r="D12" s="75">
        <v>0.19359283499827765</v>
      </c>
      <c r="E12" s="76">
        <v>0.45014200063111393</v>
      </c>
    </row>
    <row r="13" spans="1:5" x14ac:dyDescent="0.2">
      <c r="A13" s="56" t="s">
        <v>311</v>
      </c>
      <c r="B13" s="77">
        <v>7.7419354838709677E-3</v>
      </c>
      <c r="C13" s="77">
        <v>4.5408564684725192E-2</v>
      </c>
      <c r="D13" s="77">
        <v>6.3727178780571825E-2</v>
      </c>
      <c r="E13" s="78">
        <v>0.26933897483988822</v>
      </c>
    </row>
  </sheetData>
  <mergeCells count="2">
    <mergeCell ref="A3:E3"/>
    <mergeCell ref="A9:E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ColWidth="9" defaultRowHeight="14.25" x14ac:dyDescent="0.2"/>
  <cols>
    <col min="1" max="1" width="25.7109375" style="35" customWidth="1"/>
    <col min="2" max="3" width="15" style="35" customWidth="1"/>
    <col min="4" max="4" width="16.28515625" style="35" customWidth="1"/>
    <col min="5" max="5" width="15" style="35" customWidth="1"/>
    <col min="6" max="16384" width="9" style="35"/>
  </cols>
  <sheetData>
    <row r="1" spans="1:5" ht="15" x14ac:dyDescent="0.25">
      <c r="A1" s="44" t="s">
        <v>113</v>
      </c>
    </row>
    <row r="3" spans="1:5" x14ac:dyDescent="0.2">
      <c r="A3" s="257" t="s">
        <v>114</v>
      </c>
      <c r="B3" s="258"/>
      <c r="C3" s="258"/>
      <c r="D3" s="258"/>
      <c r="E3" s="259"/>
    </row>
    <row r="4" spans="1:5" ht="41.25" customHeight="1" x14ac:dyDescent="0.2">
      <c r="A4" s="51"/>
      <c r="B4" s="156" t="str">
        <f>HI</f>
        <v>Hearing impairment</v>
      </c>
      <c r="C4" s="156" t="str">
        <f>VI</f>
        <v>Visual impairment</v>
      </c>
      <c r="D4" s="156" t="str">
        <f>OSSI</f>
        <v>Other sensory/speech impairment</v>
      </c>
      <c r="E4" s="118" t="str">
        <f>All</f>
        <v>All Scheme</v>
      </c>
    </row>
    <row r="5" spans="1:5" x14ac:dyDescent="0.2">
      <c r="A5" s="63" t="s">
        <v>312</v>
      </c>
      <c r="B5" s="75">
        <v>0.50520737327188936</v>
      </c>
      <c r="C5" s="75">
        <v>0.48454535236596608</v>
      </c>
      <c r="D5" s="75">
        <v>0.26455390974853599</v>
      </c>
      <c r="E5" s="76">
        <v>0.37156831808141372</v>
      </c>
    </row>
    <row r="6" spans="1:5" x14ac:dyDescent="0.2">
      <c r="A6" s="53" t="s">
        <v>313</v>
      </c>
      <c r="B6" s="75">
        <v>0.48046082949308755</v>
      </c>
      <c r="C6" s="75">
        <v>0.50646285264695967</v>
      </c>
      <c r="D6" s="75">
        <v>0.7254564243885635</v>
      </c>
      <c r="E6" s="76">
        <v>0.61766941186405278</v>
      </c>
    </row>
    <row r="7" spans="1:5" x14ac:dyDescent="0.2">
      <c r="A7" s="56" t="s">
        <v>314</v>
      </c>
      <c r="B7" s="77">
        <v>1.4331797235023041E-2</v>
      </c>
      <c r="C7" s="77">
        <v>8.9917949870742947E-3</v>
      </c>
      <c r="D7" s="77">
        <v>9.9896658629004473E-3</v>
      </c>
      <c r="E7" s="78">
        <v>1.0762270054533576E-2</v>
      </c>
    </row>
    <row r="9" spans="1:5" x14ac:dyDescent="0.2">
      <c r="A9" s="257" t="s">
        <v>115</v>
      </c>
      <c r="B9" s="258"/>
      <c r="C9" s="258"/>
      <c r="D9" s="258"/>
      <c r="E9" s="259"/>
    </row>
    <row r="10" spans="1:5" ht="42.75" x14ac:dyDescent="0.2">
      <c r="A10" s="51"/>
      <c r="B10" s="156" t="str">
        <f>HI</f>
        <v>Hearing impairment</v>
      </c>
      <c r="C10" s="156" t="str">
        <f>VI</f>
        <v>Visual impairment</v>
      </c>
      <c r="D10" s="156" t="str">
        <f>OSSI</f>
        <v>Other sensory/speech impairment</v>
      </c>
      <c r="E10" s="118" t="str">
        <f>All</f>
        <v>All Scheme</v>
      </c>
    </row>
    <row r="11" spans="1:5" x14ac:dyDescent="0.2">
      <c r="A11" s="63" t="s">
        <v>315</v>
      </c>
      <c r="B11" s="75">
        <v>0.7243985620794543</v>
      </c>
      <c r="C11" s="75">
        <v>0.70413669064748197</v>
      </c>
      <c r="D11" s="75">
        <v>0.6806751636238374</v>
      </c>
      <c r="E11" s="76">
        <v>0.6803859078301685</v>
      </c>
    </row>
    <row r="12" spans="1:5" x14ac:dyDescent="0.2">
      <c r="A12" s="53" t="s">
        <v>316</v>
      </c>
      <c r="B12" s="75">
        <v>0.25947091897870772</v>
      </c>
      <c r="C12" s="75">
        <v>0.28068794964028776</v>
      </c>
      <c r="D12" s="75">
        <v>0.29658973475714778</v>
      </c>
      <c r="E12" s="76">
        <v>0.30480362349761753</v>
      </c>
    </row>
    <row r="13" spans="1:5" x14ac:dyDescent="0.2">
      <c r="A13" s="56" t="s">
        <v>317</v>
      </c>
      <c r="B13" s="77">
        <v>1.6130518941837958E-2</v>
      </c>
      <c r="C13" s="77">
        <v>1.5175359712230215E-2</v>
      </c>
      <c r="D13" s="77">
        <v>2.2735101619014812E-2</v>
      </c>
      <c r="E13" s="78">
        <v>1.4810468672213925E-2</v>
      </c>
    </row>
  </sheetData>
  <mergeCells count="2">
    <mergeCell ref="A3:E3"/>
    <mergeCell ref="A9:E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ColWidth="18.28515625" defaultRowHeight="15" x14ac:dyDescent="0.25"/>
  <cols>
    <col min="1" max="1" width="33.5703125" customWidth="1"/>
    <col min="2" max="5" width="30.7109375" customWidth="1"/>
  </cols>
  <sheetData>
    <row r="1" spans="1:5" x14ac:dyDescent="0.25">
      <c r="A1" s="1" t="s">
        <v>0</v>
      </c>
      <c r="B1" s="2"/>
      <c r="C1" s="3"/>
      <c r="D1" s="4"/>
      <c r="E1" s="4"/>
    </row>
    <row r="2" spans="1:5" x14ac:dyDescent="0.25">
      <c r="A2" s="4"/>
      <c r="B2" s="4"/>
      <c r="C2" s="3"/>
      <c r="D2" s="4"/>
      <c r="E2" s="4"/>
    </row>
    <row r="3" spans="1:5" ht="75" x14ac:dyDescent="0.25">
      <c r="A3" s="157" t="s">
        <v>1</v>
      </c>
      <c r="B3" s="24" t="s">
        <v>122</v>
      </c>
      <c r="C3" s="24" t="s">
        <v>123</v>
      </c>
      <c r="D3" s="24" t="s">
        <v>246</v>
      </c>
      <c r="E3" s="24" t="s">
        <v>247</v>
      </c>
    </row>
    <row r="4" spans="1:5" x14ac:dyDescent="0.25">
      <c r="A4" s="164" t="str">
        <f>HI</f>
        <v>Hearing impairment</v>
      </c>
      <c r="B4" s="21">
        <v>0.88237790293958795</v>
      </c>
      <c r="C4" s="21">
        <v>0.99264705882352944</v>
      </c>
      <c r="D4" s="21">
        <v>0.80106571936056836</v>
      </c>
      <c r="E4" s="25">
        <v>2.5632817080495213E-2</v>
      </c>
    </row>
    <row r="5" spans="1:5" x14ac:dyDescent="0.25">
      <c r="A5" s="165" t="str">
        <f>VI</f>
        <v>Visual impairment</v>
      </c>
      <c r="B5" s="22">
        <v>0.88794692222631777</v>
      </c>
      <c r="C5" s="22">
        <v>0.98958333333333337</v>
      </c>
      <c r="D5" s="22">
        <v>0.82775119617224879</v>
      </c>
      <c r="E5" s="26">
        <v>8.0948126020077699E-2</v>
      </c>
    </row>
    <row r="6" spans="1:5" x14ac:dyDescent="0.25">
      <c r="A6" s="165" t="str">
        <f>OSSI</f>
        <v>Other sensory/speech impairment</v>
      </c>
      <c r="B6" s="22">
        <v>0.50476190476190474</v>
      </c>
      <c r="C6" s="22">
        <v>1</v>
      </c>
      <c r="D6" s="22">
        <v>0.76190476190476186</v>
      </c>
      <c r="E6" s="26">
        <v>2.062982240228857E-2</v>
      </c>
    </row>
    <row r="7" spans="1:5" x14ac:dyDescent="0.25">
      <c r="A7" s="166" t="str">
        <f>All</f>
        <v>All Scheme</v>
      </c>
      <c r="B7" s="23">
        <v>0.85156685527929532</v>
      </c>
      <c r="C7" s="23">
        <v>0.98269896193771622</v>
      </c>
      <c r="D7" s="23">
        <v>0.79305342896284958</v>
      </c>
      <c r="E7" s="27">
        <v>5.3628926165985795E-2</v>
      </c>
    </row>
    <row r="9" spans="1:5" x14ac:dyDescent="0.25">
      <c r="A9" s="34" t="s">
        <v>245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ColWidth="9" defaultRowHeight="14.25" x14ac:dyDescent="0.2"/>
  <cols>
    <col min="1" max="1" width="34.7109375" style="35" customWidth="1"/>
    <col min="2" max="2" width="16.140625" style="35" customWidth="1"/>
    <col min="3" max="16384" width="9" style="35"/>
  </cols>
  <sheetData>
    <row r="1" spans="1:2" ht="15" x14ac:dyDescent="0.25">
      <c r="A1" s="44" t="s">
        <v>124</v>
      </c>
    </row>
    <row r="3" spans="1:2" ht="29.25" customHeight="1" x14ac:dyDescent="0.2">
      <c r="A3" s="254" t="s">
        <v>125</v>
      </c>
      <c r="B3" s="256"/>
    </row>
    <row r="4" spans="1:2" x14ac:dyDescent="0.2">
      <c r="A4" s="51" t="s">
        <v>110</v>
      </c>
      <c r="B4" s="52" t="s">
        <v>91</v>
      </c>
    </row>
    <row r="5" spans="1:2" x14ac:dyDescent="0.2">
      <c r="A5" s="53" t="str">
        <f>HI</f>
        <v>Hearing impairment</v>
      </c>
      <c r="B5" s="76">
        <v>0.88237790293958795</v>
      </c>
    </row>
    <row r="6" spans="1:2" x14ac:dyDescent="0.2">
      <c r="A6" s="53" t="str">
        <f>VI</f>
        <v>Visual impairment</v>
      </c>
      <c r="B6" s="76">
        <v>0.88794692222631777</v>
      </c>
    </row>
    <row r="7" spans="1:2" x14ac:dyDescent="0.2">
      <c r="A7" s="53" t="str">
        <f>OSSI</f>
        <v>Other sensory/speech impairment</v>
      </c>
      <c r="B7" s="76">
        <v>0.50476190476190474</v>
      </c>
    </row>
    <row r="8" spans="1:2" x14ac:dyDescent="0.2">
      <c r="A8" s="56" t="str">
        <f>All</f>
        <v>All Scheme</v>
      </c>
      <c r="B8" s="78">
        <v>0.85156685527929532</v>
      </c>
    </row>
    <row r="10" spans="1:2" ht="33.4" customHeight="1" x14ac:dyDescent="0.2">
      <c r="A10" s="254" t="s">
        <v>126</v>
      </c>
      <c r="B10" s="256"/>
    </row>
    <row r="11" spans="1:2" ht="28.5" customHeight="1" x14ac:dyDescent="0.2">
      <c r="A11" s="51" t="s">
        <v>110</v>
      </c>
      <c r="B11" s="118" t="s">
        <v>118</v>
      </c>
    </row>
    <row r="12" spans="1:2" x14ac:dyDescent="0.2">
      <c r="A12" s="53" t="str">
        <f>HI</f>
        <v>Hearing impairment</v>
      </c>
      <c r="B12" s="76">
        <v>0.96144898637421072</v>
      </c>
    </row>
    <row r="13" spans="1:2" x14ac:dyDescent="0.2">
      <c r="A13" s="53" t="str">
        <f>VI</f>
        <v>Visual impairment</v>
      </c>
      <c r="B13" s="76">
        <v>0.96879358437935847</v>
      </c>
    </row>
    <row r="14" spans="1:2" x14ac:dyDescent="0.2">
      <c r="A14" s="53" t="str">
        <f>OSSI</f>
        <v>Other sensory/speech impairment</v>
      </c>
      <c r="B14" s="76">
        <v>0.91661151555261411</v>
      </c>
    </row>
    <row r="15" spans="1:2" x14ac:dyDescent="0.2">
      <c r="A15" s="56" t="str">
        <f>All</f>
        <v>All Scheme</v>
      </c>
      <c r="B15" s="77">
        <v>0.95160875660310551</v>
      </c>
    </row>
    <row r="17" spans="1:5" ht="32.25" customHeight="1" x14ac:dyDescent="0.2">
      <c r="A17" s="254" t="s">
        <v>127</v>
      </c>
      <c r="B17" s="256"/>
    </row>
    <row r="18" spans="1:5" ht="34.5" customHeight="1" x14ac:dyDescent="0.2">
      <c r="A18" s="51" t="s">
        <v>110</v>
      </c>
      <c r="B18" s="118" t="s">
        <v>119</v>
      </c>
    </row>
    <row r="19" spans="1:5" x14ac:dyDescent="0.2">
      <c r="A19" s="53" t="str">
        <f>HI</f>
        <v>Hearing impairment</v>
      </c>
      <c r="B19" s="76">
        <v>0.9765625</v>
      </c>
    </row>
    <row r="20" spans="1:5" x14ac:dyDescent="0.2">
      <c r="A20" s="53" t="str">
        <f>VI</f>
        <v>Visual impairment</v>
      </c>
      <c r="B20" s="76">
        <v>0.89080459770114939</v>
      </c>
      <c r="E20" s="118"/>
    </row>
    <row r="21" spans="1:5" x14ac:dyDescent="0.2">
      <c r="A21" s="53" t="str">
        <f>OSSI</f>
        <v>Other sensory/speech impairment</v>
      </c>
      <c r="B21" s="76">
        <v>0.78431372549019607</v>
      </c>
    </row>
    <row r="22" spans="1:5" x14ac:dyDescent="0.2">
      <c r="A22" s="56" t="str">
        <f>All</f>
        <v>All Scheme</v>
      </c>
      <c r="B22" s="77">
        <v>0.86743235737522817</v>
      </c>
    </row>
    <row r="24" spans="1:5" ht="34.15" customHeight="1" x14ac:dyDescent="0.2">
      <c r="A24" s="254" t="s">
        <v>128</v>
      </c>
      <c r="B24" s="256"/>
    </row>
    <row r="25" spans="1:5" x14ac:dyDescent="0.2">
      <c r="A25" s="51" t="s">
        <v>110</v>
      </c>
      <c r="B25" s="52" t="s">
        <v>117</v>
      </c>
    </row>
    <row r="26" spans="1:5" x14ac:dyDescent="0.2">
      <c r="A26" s="53" t="str">
        <f>HI</f>
        <v>Hearing impairment</v>
      </c>
      <c r="B26" s="76">
        <v>0.85657769542791329</v>
      </c>
    </row>
    <row r="27" spans="1:5" x14ac:dyDescent="0.2">
      <c r="A27" s="53" t="str">
        <f>VI</f>
        <v>Visual impairment</v>
      </c>
      <c r="B27" s="76">
        <v>0.79047818791946312</v>
      </c>
    </row>
    <row r="28" spans="1:5" x14ac:dyDescent="0.2">
      <c r="A28" s="53" t="str">
        <f>OSSI</f>
        <v>Other sensory/speech impairment</v>
      </c>
      <c r="B28" s="76">
        <v>0.40557806170146465</v>
      </c>
    </row>
    <row r="29" spans="1:5" x14ac:dyDescent="0.2">
      <c r="A29" s="56" t="str">
        <f>All</f>
        <v>All Scheme</v>
      </c>
      <c r="B29" s="77">
        <v>0.78408006274984166</v>
      </c>
    </row>
  </sheetData>
  <mergeCells count="4">
    <mergeCell ref="A3:B3"/>
    <mergeCell ref="A10:B10"/>
    <mergeCell ref="A17:B17"/>
    <mergeCell ref="A24: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C100"/>
  <sheetViews>
    <sheetView showGridLines="0" tabSelected="1" workbookViewId="0">
      <selection activeCell="C7" sqref="C7"/>
    </sheetView>
  </sheetViews>
  <sheetFormatPr defaultRowHeight="15" x14ac:dyDescent="0.25"/>
  <cols>
    <col min="2" max="2" width="36.85546875" customWidth="1"/>
    <col min="3" max="3" width="56.28515625" bestFit="1" customWidth="1"/>
  </cols>
  <sheetData>
    <row r="2" spans="2:3" x14ac:dyDescent="0.25">
      <c r="B2" s="14" t="s">
        <v>79</v>
      </c>
      <c r="C2" s="15"/>
    </row>
    <row r="3" spans="2:3" x14ac:dyDescent="0.25">
      <c r="B3" s="15"/>
      <c r="C3" s="15"/>
    </row>
    <row r="4" spans="2:3" x14ac:dyDescent="0.25">
      <c r="B4" s="16" t="s">
        <v>80</v>
      </c>
      <c r="C4" s="16" t="s">
        <v>276</v>
      </c>
    </row>
    <row r="5" spans="2:3" x14ac:dyDescent="0.25">
      <c r="B5" s="17" t="str">
        <f>HYPERLINK("#'"&amp;GetAllSheets!B3&amp;"'!A1",GetAllSheets!B3)</f>
        <v>GUIDE TO SPREADSHEET</v>
      </c>
    </row>
    <row r="6" spans="2:3" x14ac:dyDescent="0.25">
      <c r="B6" s="17" t="str">
        <f>HYPERLINK("#'"&amp;GetAllSheets!B4&amp;"'!A1",GetAllSheets!B4)</f>
        <v>INTRODUCTION, DEFINITIONS --&gt;</v>
      </c>
    </row>
    <row r="7" spans="2:3" x14ac:dyDescent="0.25">
      <c r="B7" s="17" t="str">
        <f>HYPERLINK("#'"&amp;GetAllSheets!B5&amp;"'!A1",GetAllSheets!B5)</f>
        <v>Disability Names</v>
      </c>
    </row>
    <row r="8" spans="2:3" x14ac:dyDescent="0.25">
      <c r="B8" s="17" t="str">
        <f>HYPERLINK("#'"&amp;GetAllSheets!B6&amp;"'!A1",GetAllSheets!B6)</f>
        <v>PARTICIPANTS-&gt;</v>
      </c>
    </row>
    <row r="9" spans="2:3" x14ac:dyDescent="0.25">
      <c r="B9" s="17" t="str">
        <f>HYPERLINK("#'"&amp;GetAllSheets!B7&amp;"'!A1",GetAllSheets!B7)</f>
        <v>8. Summary</v>
      </c>
      <c r="C9" t="str">
        <f ca="1">INDIRECT("'"&amp;GetAllSheets!B7&amp;"'!A1")</f>
        <v>Key Statistics</v>
      </c>
    </row>
    <row r="10" spans="2:3" x14ac:dyDescent="0.25">
      <c r="B10" s="17" t="str">
        <f>HYPERLINK("#'"&amp;GetAllSheets!B8&amp;"'!A1",GetAllSheets!B8)</f>
        <v>9. Co-disabilities</v>
      </c>
      <c r="C10" t="str">
        <f ca="1">INDIRECT("'"&amp;GetAllSheets!B8&amp;"'!A1")</f>
        <v>Co-disabilities of participants with sensory disabilities</v>
      </c>
    </row>
    <row r="11" spans="2:3" x14ac:dyDescent="0.25">
      <c r="B11" s="17" t="str">
        <f>HYPERLINK("#'"&amp;GetAllSheets!B9&amp;"'!A1",GetAllSheets!B9)</f>
        <v>10. Participant Rates State</v>
      </c>
      <c r="C11" t="str">
        <f ca="1">INDIRECT("'"&amp;GetAllSheets!B9&amp;"'!A1")</f>
        <v>Participant rates by State/Territory</v>
      </c>
    </row>
    <row r="12" spans="2:3" x14ac:dyDescent="0.25">
      <c r="B12" s="17" t="str">
        <f>HYPERLINK("#'"&amp;GetAllSheets!B10&amp;"'!A1",GetAllSheets!B10)</f>
        <v>11. Participant Rates Age</v>
      </c>
      <c r="C12" t="str">
        <f ca="1">INDIRECT("'"&amp;GetAllSheets!B10&amp;"'!A1")</f>
        <v>Participant rates by State/Territory</v>
      </c>
    </row>
    <row r="13" spans="2:3" x14ac:dyDescent="0.25">
      <c r="B13" s="17" t="str">
        <f>HYPERLINK("#'"&amp;GetAllSheets!B11&amp;"'!A1",GetAllSheets!B11)</f>
        <v>12. Participants Over Time</v>
      </c>
      <c r="C13" t="str">
        <f ca="1">INDIRECT("'"&amp;GetAllSheets!B11&amp;"'!A1")</f>
        <v>Participants over time</v>
      </c>
    </row>
    <row r="14" spans="2:3" x14ac:dyDescent="0.25">
      <c r="B14" s="17" t="str">
        <f>HYPERLINK("#'"&amp;GetAllSheets!B12&amp;"'!A1",GetAllSheets!B12)</f>
        <v>13. Participants by Age Group 1</v>
      </c>
      <c r="C14" t="str">
        <f ca="1">INDIRECT("'"&amp;GetAllSheets!B12&amp;"'!A1")</f>
        <v>Participants by age group</v>
      </c>
    </row>
    <row r="15" spans="2:3" x14ac:dyDescent="0.25">
      <c r="B15" s="17" t="str">
        <f>HYPERLINK("#'"&amp;GetAllSheets!B13&amp;"'!A1",GetAllSheets!B13)</f>
        <v>14. Participants by Age Group 2</v>
      </c>
      <c r="C15" t="str">
        <f ca="1">INDIRECT("'"&amp;GetAllSheets!B13&amp;"'!A1")</f>
        <v>Participants by age group</v>
      </c>
    </row>
    <row r="16" spans="2:3" x14ac:dyDescent="0.25">
      <c r="B16" s="17" t="str">
        <f>HYPERLINK("#'"&amp;GetAllSheets!B14&amp;"'!A1",GetAllSheets!B14)</f>
        <v>15. Indigenous and CALD Status</v>
      </c>
      <c r="C16" t="str">
        <f ca="1">INDIRECT("'"&amp;GetAllSheets!B14&amp;"'!A1")</f>
        <v>Participants by Indigenous and CALD status</v>
      </c>
    </row>
    <row r="17" spans="2:3" x14ac:dyDescent="0.25">
      <c r="B17" s="17" t="str">
        <f>HYPERLINK("#'"&amp;GetAllSheets!B15&amp;"'!A1",GetAllSheets!B15)</f>
        <v>16. Existing, New status by LoF</v>
      </c>
      <c r="C17" t="str">
        <f ca="1">INDIRECT("'"&amp;GetAllSheets!B15&amp;"'!A1")</f>
        <v>Participants by Existing/New status, by level of function</v>
      </c>
    </row>
    <row r="18" spans="2:3" x14ac:dyDescent="0.25">
      <c r="B18" s="17" t="str">
        <f>HYPERLINK("#'"&amp;GetAllSheets!B16&amp;"'!A1",GetAllSheets!B16)</f>
        <v>17. Gender and Remoteness</v>
      </c>
      <c r="C18" t="str">
        <f ca="1">INDIRECT("'"&amp;GetAllSheets!B16&amp;"'!A1")</f>
        <v>Participants by gender and remoteness</v>
      </c>
    </row>
    <row r="19" spans="2:3" x14ac:dyDescent="0.25">
      <c r="B19" s="17" t="str">
        <f>HYPERLINK("#'"&amp;GetAllSheets!B17&amp;"'!A1",GetAllSheets!B17)</f>
        <v>PARTICIPANT EXPERIENCE --&gt;</v>
      </c>
    </row>
    <row r="20" spans="2:3" x14ac:dyDescent="0.25">
      <c r="B20" s="17" t="str">
        <f>HYPERLINK("#'"&amp;GetAllSheets!B18&amp;"'!A1",GetAllSheets!B18)</f>
        <v>19. Summary</v>
      </c>
      <c r="C20" t="str">
        <f ca="1">INDIRECT("'"&amp;GetAllSheets!B18&amp;"'!A1")</f>
        <v>Key Statistics</v>
      </c>
    </row>
    <row r="21" spans="2:3" x14ac:dyDescent="0.25">
      <c r="B21" s="17" t="str">
        <f>HYPERLINK("#'"&amp;GetAllSheets!B19&amp;"'!A1",GetAllSheets!B19)</f>
        <v>20. Access decisions Entry type</v>
      </c>
      <c r="C21" t="str">
        <f ca="1">INDIRECT("'"&amp;GetAllSheets!B19&amp;"'!A1")</f>
        <v>Access decisions</v>
      </c>
    </row>
    <row r="22" spans="2:3" x14ac:dyDescent="0.25">
      <c r="B22" s="17" t="str">
        <f>HYPERLINK("#'"&amp;GetAllSheets!B20&amp;"'!A1",GetAllSheets!B20)</f>
        <v>21. Access decisions by Age</v>
      </c>
      <c r="C22" t="str">
        <f ca="1">INDIRECT("'"&amp;GetAllSheets!B20&amp;"'!A1")</f>
        <v>Access decisions by age group</v>
      </c>
    </row>
    <row r="23" spans="2:3" x14ac:dyDescent="0.25">
      <c r="B23" s="17" t="str">
        <f>HYPERLINK("#'"&amp;GetAllSheets!B21&amp;"'!A1",GetAllSheets!B21)</f>
        <v>22. Access decisions accessType</v>
      </c>
      <c r="C23" t="str">
        <f ca="1">INDIRECT("'"&amp;GetAllSheets!B21&amp;"'!A1")</f>
        <v>Access decisions by access type</v>
      </c>
    </row>
    <row r="24" spans="2:3" x14ac:dyDescent="0.25">
      <c r="B24" s="17" t="str">
        <f>HYPERLINK("#'"&amp;GetAllSheets!B22&amp;"'!A1",GetAllSheets!B22)</f>
        <v>23. Access Metrics</v>
      </c>
      <c r="C24" t="str">
        <f ca="1">INDIRECT("'"&amp;GetAllSheets!B22&amp;"'!A1")</f>
        <v>Participant Service Guarantee: Access metrics</v>
      </c>
    </row>
    <row r="25" spans="2:3" x14ac:dyDescent="0.25">
      <c r="B25" s="17" t="str">
        <f>HYPERLINK("#'"&amp;GetAllSheets!B23&amp;"'!A1",GetAllSheets!B23)</f>
        <v>24. Planning metrics</v>
      </c>
      <c r="C25" t="str">
        <f ca="1">INDIRECT("'"&amp;GetAllSheets!B23&amp;"'!A1")</f>
        <v>Participant Service Guarantee: Planning metrics</v>
      </c>
    </row>
    <row r="26" spans="2:3" x14ac:dyDescent="0.25">
      <c r="B26" s="17" t="str">
        <f>HYPERLINK("#'"&amp;GetAllSheets!B24&amp;"'!A1",GetAllSheets!B24)</f>
        <v>25. PRR Metrics</v>
      </c>
      <c r="C26" t="str">
        <f ca="1">INDIRECT("'"&amp;GetAllSheets!B24&amp;"'!A1")</f>
        <v>Participant Service Guarantee: Participant Requested Review metrics</v>
      </c>
    </row>
    <row r="27" spans="2:3" x14ac:dyDescent="0.25">
      <c r="B27" s="17" t="str">
        <f>HYPERLINK("#'"&amp;GetAllSheets!B25&amp;"'!A1",GetAllSheets!B25)</f>
        <v>26. Reviewable Decision Metrics</v>
      </c>
      <c r="C27" t="str">
        <f ca="1">INDIRECT("'"&amp;GetAllSheets!B25&amp;"'!A1")</f>
        <v>Participant Service Guarantee: Review of Reviewable Decision metrics</v>
      </c>
    </row>
    <row r="28" spans="2:3" x14ac:dyDescent="0.25">
      <c r="B28" s="17" t="str">
        <f>HYPERLINK("#'"&amp;GetAllSheets!B26&amp;"'!A1",GetAllSheets!B26)</f>
        <v>27. Plan Management Type</v>
      </c>
      <c r="C28" t="str">
        <f ca="1">INDIRECT("'"&amp;GetAllSheets!B26&amp;"'!A1")</f>
        <v>Participants by plan management type</v>
      </c>
    </row>
    <row r="29" spans="2:3" x14ac:dyDescent="0.25">
      <c r="B29" s="17" t="str">
        <f>HYPERLINK("#'"&amp;GetAllSheets!B27&amp;"'!A1",GetAllSheets!B27)</f>
        <v>28. Scheme Exit Rates</v>
      </c>
      <c r="C29" t="str">
        <f ca="1">INDIRECT("'"&amp;GetAllSheets!B27&amp;"'!A1")</f>
        <v>Scheme exit rates over time</v>
      </c>
    </row>
    <row r="30" spans="2:3" x14ac:dyDescent="0.25">
      <c r="B30" s="17" t="str">
        <f>HYPERLINK("#'"&amp;GetAllSheets!B28&amp;"'!A1",GetAllSheets!B28)</f>
        <v>29. Complaint Rates</v>
      </c>
      <c r="C30" t="str">
        <f ca="1">INDIRECT("'"&amp;GetAllSheets!B28&amp;"'!A1")</f>
        <v>Complaint rates</v>
      </c>
    </row>
    <row r="31" spans="2:3" x14ac:dyDescent="0.25">
      <c r="B31" s="17" t="str">
        <f>HYPERLINK("#'"&amp;GetAllSheets!B29&amp;"'!A1",GetAllSheets!B29)</f>
        <v>30. Closing Complaints</v>
      </c>
      <c r="C31" t="str">
        <f ca="1">INDIRECT("'"&amp;GetAllSheets!B29&amp;"'!A1")</f>
        <v>Timeframes for closing complaints</v>
      </c>
    </row>
    <row r="32" spans="2:3" x14ac:dyDescent="0.25">
      <c r="B32" s="17" t="str">
        <f>HYPERLINK("#'"&amp;GetAllSheets!B30&amp;"'!A1",GetAllSheets!B30)</f>
        <v>31. AAT Cases</v>
      </c>
      <c r="C32" t="str">
        <f ca="1">INDIRECT("'"&amp;GetAllSheets!B30&amp;"'!A1")</f>
        <v>Administrative Appeals Tribunal (AAT) Cases</v>
      </c>
    </row>
    <row r="33" spans="2:3" x14ac:dyDescent="0.25">
      <c r="B33" s="17" t="str">
        <f>HYPERLINK("#'"&amp;GetAllSheets!B31&amp;"'!A1",GetAllSheets!B31)</f>
        <v>Committed Supports-&gt;</v>
      </c>
    </row>
    <row r="34" spans="2:3" x14ac:dyDescent="0.25">
      <c r="B34" s="17" t="str">
        <f>HYPERLINK("#'"&amp;GetAllSheets!B32&amp;"'!A1",GetAllSheets!B32)</f>
        <v>33. Summary</v>
      </c>
      <c r="C34" t="str">
        <f ca="1">INDIRECT("'"&amp;GetAllSheets!B32&amp;"'!A1")</f>
        <v>Key Statistics</v>
      </c>
    </row>
    <row r="35" spans="2:3" x14ac:dyDescent="0.25">
      <c r="B35" s="17" t="str">
        <f>HYPERLINK("#'"&amp;GetAllSheets!B33&amp;"'!A1",GetAllSheets!B33)</f>
        <v>34. Trend in Committed Supports</v>
      </c>
      <c r="C35" t="str">
        <f ca="1">INDIRECT("'"&amp;GetAllSheets!B33&amp;"'!A1")</f>
        <v>Trend in Committed Supports</v>
      </c>
    </row>
    <row r="36" spans="2:3" x14ac:dyDescent="0.25">
      <c r="B36" s="17" t="str">
        <f>HYPERLINK("#'"&amp;GetAllSheets!B34&amp;"'!A1",GetAllSheets!B34)</f>
        <v>35. Committed Supports by Age</v>
      </c>
      <c r="C36" t="str">
        <f ca="1">INDIRECT("'"&amp;GetAllSheets!B34&amp;"'!A1")</f>
        <v>Committed Supports by age group</v>
      </c>
    </row>
    <row r="37" spans="2:3" x14ac:dyDescent="0.25">
      <c r="B37" s="229" t="str">
        <f>HYPERLINK("#'"&amp;GetAllSheets!B35&amp;"'!A1",GetAllSheets!B35)</f>
        <v>36. Committed Supports Distrib.</v>
      </c>
      <c r="C37" s="230" t="str">
        <f ca="1">INDIRECT("'"&amp;GetAllSheets!B35&amp;"'!A1")</f>
        <v>Distribution of Committed Supports</v>
      </c>
    </row>
    <row r="38" spans="2:3" x14ac:dyDescent="0.25">
      <c r="B38" s="229" t="str">
        <f>HYPERLINK("#'"&amp;GetAllSheets!B36&amp;"'!A1",GetAllSheets!B36)</f>
        <v>37. Types of Committed Supports</v>
      </c>
      <c r="C38" s="230" t="str">
        <f ca="1">INDIRECT("'"&amp;GetAllSheets!B36&amp;"'!A1")</f>
        <v>Types of Committed Supports</v>
      </c>
    </row>
    <row r="39" spans="2:3" x14ac:dyDescent="0.25">
      <c r="B39" s="229" t="str">
        <f>HYPERLINK("#'"&amp;GetAllSheets!B37&amp;"'!A1",GetAllSheets!B37)</f>
        <v>38. Committed Supports changes</v>
      </c>
      <c r="C39" s="230" t="str">
        <f ca="1">INDIRECT("'"&amp;GetAllSheets!B37&amp;"'!A1")</f>
        <v>Changes in Committed Supports</v>
      </c>
    </row>
    <row r="40" spans="2:3" x14ac:dyDescent="0.25">
      <c r="B40" s="17" t="str">
        <f>HYPERLINK("#'"&amp;GetAllSheets!B38&amp;"'!A1",GetAllSheets!B38)</f>
        <v>39. Average annualised payments</v>
      </c>
      <c r="C40" t="str">
        <f ca="1">INDIRECT("'"&amp;GetAllSheets!B38&amp;"'!A1")</f>
        <v>Average annualised payments</v>
      </c>
    </row>
    <row r="41" spans="2:3" x14ac:dyDescent="0.25">
      <c r="B41" s="17" t="str">
        <f>HYPERLINK("#'"&amp;GetAllSheets!B39&amp;"'!A1",GetAllSheets!B39)</f>
        <v>40. Non-SIL utilisation by time</v>
      </c>
      <c r="C41" t="str">
        <f ca="1">INDIRECT("'"&amp;GetAllSheets!B39&amp;"'!A1")</f>
        <v>Non-SIL utilisation by time in the Scheme</v>
      </c>
    </row>
    <row r="42" spans="2:3" x14ac:dyDescent="0.25">
      <c r="B42" s="17" t="str">
        <f>HYPERLINK("#'"&amp;GetAllSheets!B40&amp;"'!A1",GetAllSheets!B40)</f>
        <v>41. Non-SIL utilisation by age</v>
      </c>
      <c r="C42" t="str">
        <f ca="1">INDIRECT("'"&amp;GetAllSheets!B40&amp;"'!A1")</f>
        <v>Non-SIL utilisation by age group</v>
      </c>
    </row>
    <row r="43" spans="2:3" x14ac:dyDescent="0.25">
      <c r="B43" s="17" t="str">
        <f>HYPERLINK("#'"&amp;GetAllSheets!B41&amp;"'!A1",GetAllSheets!B41)</f>
        <v>Outcomes-&gt;</v>
      </c>
    </row>
    <row r="44" spans="2:3" x14ac:dyDescent="0.25">
      <c r="B44" s="17" t="str">
        <f>HYPERLINK("#'"&amp;GetAllSheets!B42&amp;"'!A1",GetAllSheets!B42)</f>
        <v>44. Summary - Participants</v>
      </c>
      <c r="C44" t="str">
        <f ca="1">INDIRECT("'"&amp;GetAllSheets!B42&amp;"'!A1")</f>
        <v>Summary - Participant Outcomes</v>
      </c>
    </row>
    <row r="45" spans="2:3" x14ac:dyDescent="0.25">
      <c r="B45" s="17" t="str">
        <f>HYPERLINK("#'"&amp;GetAllSheets!B43&amp;"'!A1",GetAllSheets!B43)</f>
        <v>45. Summary - Family and Carers</v>
      </c>
      <c r="C45" t="str">
        <f ca="1">INDIRECT("'"&amp;GetAllSheets!B43&amp;"'!A1")</f>
        <v>Summary - Family and carers outcomes</v>
      </c>
    </row>
    <row r="46" spans="2:3" x14ac:dyDescent="0.25">
      <c r="B46" s="17" t="str">
        <f>HYPERLINK("#'"&amp;GetAllSheets!B44&amp;"'!A1",GetAllSheets!B44)</f>
        <v>46. Summary - NDIS Helped</v>
      </c>
      <c r="C46" t="str">
        <f ca="1">INDIRECT("'"&amp;GetAllSheets!B44&amp;"'!A1")</f>
        <v>Summary - Has the NDIS helped?</v>
      </c>
    </row>
    <row r="47" spans="2:3" x14ac:dyDescent="0.25">
      <c r="B47" s="17" t="str">
        <f>HYPERLINK("#'"&amp;GetAllSheets!B45&amp;"'!A1",GetAllSheets!B45)</f>
        <v>47. Summary - Goals, PSS</v>
      </c>
      <c r="C47" t="str">
        <f ca="1">INDIRECT("'"&amp;GetAllSheets!B45&amp;"'!A1")</f>
        <v>Summary - Participant goals and satisfaction</v>
      </c>
    </row>
    <row r="48" spans="2:3" x14ac:dyDescent="0.25">
      <c r="B48" s="17" t="str">
        <f>HYPERLINK("#'"&amp;GetAllSheets!B46&amp;"'!A1",GetAllSheets!B46)</f>
        <v>49. Participant Goals</v>
      </c>
      <c r="C48" t="str">
        <f ca="1">INDIRECT("'"&amp;GetAllSheets!B46&amp;"'!A1")</f>
        <v>Participant Goals</v>
      </c>
    </row>
    <row r="49" spans="2:3" x14ac:dyDescent="0.25">
      <c r="B49" s="17" t="str">
        <f>HYPERLINK("#'"&amp;GetAllSheets!B47&amp;"'!A1",GetAllSheets!B47)</f>
        <v>50. Participant Baseline (HI) 1</v>
      </c>
      <c r="C49" t="str">
        <f ca="1">INDIRECT("'"&amp;GetAllSheets!B47&amp;"'!A1")</f>
        <v>Participant baseline outcomes - Hearing Impairment</v>
      </c>
    </row>
    <row r="50" spans="2:3" x14ac:dyDescent="0.25">
      <c r="B50" s="17" t="str">
        <f>HYPERLINK("#'"&amp;GetAllSheets!B48&amp;"'!A1",GetAllSheets!B48)</f>
        <v>51. Participant Baseline (HI) 2</v>
      </c>
      <c r="C50" t="str">
        <f ca="1">INDIRECT("'"&amp;GetAllSheets!B48&amp;"'!A1")</f>
        <v>Participant baseline outcomes - Hearing Impairment</v>
      </c>
    </row>
    <row r="51" spans="2:3" x14ac:dyDescent="0.25">
      <c r="B51" s="17" t="str">
        <f>HYPERLINK("#'"&amp;GetAllSheets!B49&amp;"'!A1",GetAllSheets!B49)</f>
        <v>52. Participant Baseline (VI) 1</v>
      </c>
      <c r="C51" t="str">
        <f ca="1">INDIRECT("'"&amp;GetAllSheets!B49&amp;"'!A1")</f>
        <v>Participant baseline outcomes - Visual Impairment</v>
      </c>
    </row>
    <row r="52" spans="2:3" x14ac:dyDescent="0.25">
      <c r="B52" s="17" t="str">
        <f>HYPERLINK("#'"&amp;GetAllSheets!B50&amp;"'!A1",GetAllSheets!B50)</f>
        <v>53. Participant Baseline (VI) 2</v>
      </c>
      <c r="C52" t="str">
        <f ca="1">INDIRECT("'"&amp;GetAllSheets!B50&amp;"'!A1")</f>
        <v>Participant baseline outcomes - Visual Impairment</v>
      </c>
    </row>
    <row r="53" spans="2:3" x14ac:dyDescent="0.25">
      <c r="B53" s="17" t="str">
        <f>HYPERLINK("#'"&amp;GetAllSheets!B51&amp;"'!A1",GetAllSheets!B51)</f>
        <v>54. Participant Baseline OSSI 1</v>
      </c>
      <c r="C53" t="str">
        <f ca="1">INDIRECT("'"&amp;GetAllSheets!B51&amp;"'!A1")</f>
        <v>Participant baseline outcomes - Other sensory/speech Impairment</v>
      </c>
    </row>
    <row r="54" spans="2:3" x14ac:dyDescent="0.25">
      <c r="B54" s="17" t="str">
        <f>HYPERLINK("#'"&amp;GetAllSheets!B52&amp;"'!A1",GetAllSheets!B52)</f>
        <v>55. Participant Baseline OSSI 2</v>
      </c>
      <c r="C54" t="str">
        <f ca="1">INDIRECT("'"&amp;GetAllSheets!B52&amp;"'!A1")</f>
        <v>Participant baseline outcomes - Other sensory/speech Impairment</v>
      </c>
    </row>
    <row r="55" spans="2:3" x14ac:dyDescent="0.25">
      <c r="B55" s="17" t="str">
        <f>HYPERLINK("#'"&amp;GetAllSheets!B53&amp;"'!A1",GetAllSheets!B53)</f>
        <v>56. FC Baseline (HI) 1</v>
      </c>
      <c r="C55" t="str">
        <f ca="1">INDIRECT("'"&amp;GetAllSheets!B53&amp;"'!A1")</f>
        <v>Family and carers baseline outcomes - Hearing Impairment</v>
      </c>
    </row>
    <row r="56" spans="2:3" x14ac:dyDescent="0.25">
      <c r="B56" s="17" t="str">
        <f>HYPERLINK("#'"&amp;GetAllSheets!B54&amp;"'!A1",GetAllSheets!B54)</f>
        <v>57. FC Baseline (HI) 2</v>
      </c>
      <c r="C56" t="str">
        <f ca="1">INDIRECT("'"&amp;GetAllSheets!B54&amp;"'!A1")</f>
        <v>Family and carers baseline outcomes - Hearing Impairment</v>
      </c>
    </row>
    <row r="57" spans="2:3" x14ac:dyDescent="0.25">
      <c r="B57" s="17" t="str">
        <f>HYPERLINK("#'"&amp;GetAllSheets!B55&amp;"'!A1",GetAllSheets!B55)</f>
        <v>58. FC Baseline (HI) 3</v>
      </c>
      <c r="C57" t="str">
        <f ca="1">INDIRECT("'"&amp;GetAllSheets!B55&amp;"'!A1")</f>
        <v>Family and carers baseline outcomes - Hearing Impairment</v>
      </c>
    </row>
    <row r="58" spans="2:3" x14ac:dyDescent="0.25">
      <c r="B58" s="17" t="str">
        <f>HYPERLINK("#'"&amp;GetAllSheets!B56&amp;"'!A1",GetAllSheets!B56)</f>
        <v>59. FC Baseline (VI) 1</v>
      </c>
      <c r="C58" t="str">
        <f ca="1">INDIRECT("'"&amp;GetAllSheets!B56&amp;"'!A1")</f>
        <v>Family and carers baseline outcomes - Visual  Impairment</v>
      </c>
    </row>
    <row r="59" spans="2:3" x14ac:dyDescent="0.25">
      <c r="B59" s="17" t="str">
        <f>HYPERLINK("#'"&amp;GetAllSheets!B57&amp;"'!A1",GetAllSheets!B57)</f>
        <v>60. FC Baseline (VI) 2</v>
      </c>
      <c r="C59" t="str">
        <f ca="1">INDIRECT("'"&amp;GetAllSheets!B57&amp;"'!A1")</f>
        <v>Family and carers baseline outcomes - Visual Impairment</v>
      </c>
    </row>
    <row r="60" spans="2:3" x14ac:dyDescent="0.25">
      <c r="B60" s="17" t="str">
        <f>HYPERLINK("#'"&amp;GetAllSheets!B58&amp;"'!A1",GetAllSheets!B58)</f>
        <v>61. FC Baseline (VI) 3</v>
      </c>
      <c r="C60" t="str">
        <f ca="1">INDIRECT("'"&amp;GetAllSheets!B58&amp;"'!A1")</f>
        <v>Family and carers baseline outcomes - Visual Impairment</v>
      </c>
    </row>
    <row r="61" spans="2:3" x14ac:dyDescent="0.25">
      <c r="B61" s="17" t="str">
        <f>HYPERLINK("#'"&amp;GetAllSheets!B59&amp;"'!A1",GetAllSheets!B59)</f>
        <v>62. FC Baseline (OSSI) 1</v>
      </c>
      <c r="C61" t="str">
        <f ca="1">INDIRECT("'"&amp;GetAllSheets!B59&amp;"'!A1")</f>
        <v>Family and carers baseline outcomes - Other sensory/speech impairment</v>
      </c>
    </row>
    <row r="62" spans="2:3" x14ac:dyDescent="0.25">
      <c r="B62" s="17" t="str">
        <f>HYPERLINK("#'"&amp;GetAllSheets!B60&amp;"'!A1",GetAllSheets!B60)</f>
        <v>63. FC Baseline (OSSI) 2</v>
      </c>
      <c r="C62" t="str">
        <f ca="1">INDIRECT("'"&amp;GetAllSheets!B60&amp;"'!A1")</f>
        <v>Family and carers baseline outcomes - Other sensory/speech impairment</v>
      </c>
    </row>
    <row r="63" spans="2:3" x14ac:dyDescent="0.25">
      <c r="B63" s="17" t="str">
        <f>HYPERLINK("#'"&amp;GetAllSheets!B61&amp;"'!A1",GetAllSheets!B61)</f>
        <v>64. FC Baseline (OSSI) 3</v>
      </c>
      <c r="C63" t="str">
        <f ca="1">INDIRECT("'"&amp;GetAllSheets!B61&amp;"'!A1")</f>
        <v>Family and carers baseline outcomes - Other sensory/speech impairment</v>
      </c>
    </row>
    <row r="64" spans="2:3" x14ac:dyDescent="0.25">
      <c r="B64" s="17" t="str">
        <f>HYPERLINK("#'"&amp;GetAllSheets!B62&amp;"'!A1",GetAllSheets!B62)</f>
        <v>65. Participant Trend (HI) 1</v>
      </c>
      <c r="C64" t="str">
        <f ca="1">INDIRECT("'"&amp;GetAllSheets!B62&amp;"'!A1")</f>
        <v>Participant longitudinal outcomes - Hearing Impairment</v>
      </c>
    </row>
    <row r="65" spans="2:3" x14ac:dyDescent="0.25">
      <c r="B65" s="17" t="str">
        <f>HYPERLINK("#'"&amp;GetAllSheets!B63&amp;"'!A1",GetAllSheets!B63)</f>
        <v>66. Participant Trend (HI) 2</v>
      </c>
      <c r="C65" t="str">
        <f ca="1">INDIRECT("'"&amp;GetAllSheets!B63&amp;"'!A1")</f>
        <v>Participant longitudinal outcomes - Hearing Impairment</v>
      </c>
    </row>
    <row r="66" spans="2:3" x14ac:dyDescent="0.25">
      <c r="B66" s="17" t="str">
        <f>HYPERLINK("#'"&amp;GetAllSheets!B64&amp;"'!A1",GetAllSheets!B64)</f>
        <v>67. Participant Trend (HI) 3</v>
      </c>
      <c r="C66" t="str">
        <f ca="1">INDIRECT("'"&amp;GetAllSheets!B64&amp;"'!A1")</f>
        <v>Participant longitudinal outcomes - Hearing Impairment</v>
      </c>
    </row>
    <row r="67" spans="2:3" x14ac:dyDescent="0.25">
      <c r="B67" s="17" t="str">
        <f>HYPERLINK("#'"&amp;GetAllSheets!B65&amp;"'!A1",GetAllSheets!B65)</f>
        <v>68. Participant Trend (HI) 4</v>
      </c>
      <c r="C67" t="str">
        <f ca="1">INDIRECT("'"&amp;GetAllSheets!B65&amp;"'!A1")</f>
        <v>Participant longitudinal outcomes - Hearing Impairment</v>
      </c>
    </row>
    <row r="68" spans="2:3" x14ac:dyDescent="0.25">
      <c r="B68" s="17" t="str">
        <f>HYPERLINK("#'"&amp;GetAllSheets!B66&amp;"'!A1",GetAllSheets!B66)</f>
        <v>69. Participant Trend (VI) 1</v>
      </c>
      <c r="C68" t="str">
        <f ca="1">INDIRECT("'"&amp;GetAllSheets!B66&amp;"'!A1")</f>
        <v>Participant longitudinal outcomes - Visual Impairment</v>
      </c>
    </row>
    <row r="69" spans="2:3" x14ac:dyDescent="0.25">
      <c r="B69" s="17" t="str">
        <f>HYPERLINK("#'"&amp;GetAllSheets!B67&amp;"'!A1",GetAllSheets!B67)</f>
        <v>70. Participant Trend (VI) 2</v>
      </c>
      <c r="C69" t="str">
        <f ca="1">INDIRECT("'"&amp;GetAllSheets!B67&amp;"'!A1")</f>
        <v>Participant longitudinal outcomes - Visual Impairment</v>
      </c>
    </row>
    <row r="70" spans="2:3" x14ac:dyDescent="0.25">
      <c r="B70" s="17" t="str">
        <f>HYPERLINK("#'"&amp;GetAllSheets!B68&amp;"'!A1",GetAllSheets!B68)</f>
        <v>71. Participant Trend (VI) 3</v>
      </c>
      <c r="C70" t="str">
        <f ca="1">INDIRECT("'"&amp;GetAllSheets!B68&amp;"'!A1")</f>
        <v>Participant longitudinal outcomes - Visual Impairment</v>
      </c>
    </row>
    <row r="71" spans="2:3" x14ac:dyDescent="0.25">
      <c r="B71" s="17" t="str">
        <f>HYPERLINK("#'"&amp;GetAllSheets!B69&amp;"'!A1",GetAllSheets!B69)</f>
        <v>72. Participant Trend (VI) 4</v>
      </c>
      <c r="C71" t="str">
        <f ca="1">INDIRECT("'"&amp;GetAllSheets!B69&amp;"'!A1")</f>
        <v>Participant longitudinal outcomes - Visual Impairment</v>
      </c>
    </row>
    <row r="72" spans="2:3" x14ac:dyDescent="0.25">
      <c r="B72" s="17" t="str">
        <f>HYPERLINK("#'"&amp;GetAllSheets!B70&amp;"'!A1",GetAllSheets!B70)</f>
        <v>73. Participant Trend (OSSI) 1</v>
      </c>
      <c r="C72" t="str">
        <f ca="1">INDIRECT("'"&amp;GetAllSheets!B70&amp;"'!A1")</f>
        <v>Participant longitudinal outcomes - Other/sensory and speech impairment</v>
      </c>
    </row>
    <row r="73" spans="2:3" x14ac:dyDescent="0.25">
      <c r="B73" s="17" t="str">
        <f>HYPERLINK("#'"&amp;GetAllSheets!B71&amp;"'!A1",GetAllSheets!B71)</f>
        <v>74. Participant Trend (OSSI) 2</v>
      </c>
      <c r="C73" t="str">
        <f ca="1">INDIRECT("'"&amp;GetAllSheets!B71&amp;"'!A1")</f>
        <v>Participant longitudinal outcomes - Other/sensory and speech impairment</v>
      </c>
    </row>
    <row r="74" spans="2:3" x14ac:dyDescent="0.25">
      <c r="B74" s="17" t="str">
        <f>HYPERLINK("#'"&amp;GetAllSheets!B72&amp;"'!A1",GetAllSheets!B72)</f>
        <v>75. Participant Trend (OSSI) 3</v>
      </c>
      <c r="C74" t="str">
        <f ca="1">INDIRECT("'"&amp;GetAllSheets!B72&amp;"'!A1")</f>
        <v>Participant longitudinal outcomes - Other/sensory and speech impairment</v>
      </c>
    </row>
    <row r="75" spans="2:3" x14ac:dyDescent="0.25">
      <c r="B75" s="17" t="str">
        <f>HYPERLINK("#'"&amp;GetAllSheets!B73&amp;"'!A1",GetAllSheets!B73)</f>
        <v>76. Participant Trend (OSSI) 4</v>
      </c>
      <c r="C75" t="str">
        <f ca="1">INDIRECT("'"&amp;GetAllSheets!B73&amp;"'!A1")</f>
        <v>Family and carers longitudinal outcomes - Other/sensory and speech impairment</v>
      </c>
    </row>
    <row r="76" spans="2:3" x14ac:dyDescent="0.25">
      <c r="B76" s="17" t="str">
        <f>HYPERLINK("#'"&amp;GetAllSheets!B74&amp;"'!A1",GetAllSheets!B74)</f>
        <v>77. FC Trend (HI) 1</v>
      </c>
      <c r="C76" t="str">
        <f ca="1">INDIRECT("'"&amp;GetAllSheets!B74&amp;"'!A1")</f>
        <v>Family and carers longitudinal outcomes - Hearing Impairment</v>
      </c>
    </row>
    <row r="77" spans="2:3" x14ac:dyDescent="0.25">
      <c r="B77" s="17" t="str">
        <f>HYPERLINK("#'"&amp;GetAllSheets!B75&amp;"'!A1",GetAllSheets!B75)</f>
        <v>78. FC Trend (HI) 2</v>
      </c>
      <c r="C77" t="str">
        <f ca="1">INDIRECT("'"&amp;GetAllSheets!B75&amp;"'!A1")</f>
        <v>Family and carers longitudinal outcomes - Hearing Impairment</v>
      </c>
    </row>
    <row r="78" spans="2:3" x14ac:dyDescent="0.25">
      <c r="B78" s="17" t="str">
        <f>HYPERLINK("#'"&amp;GetAllSheets!B76&amp;"'!A1",GetAllSheets!B76)</f>
        <v>79. FC Trend (HI) 3</v>
      </c>
      <c r="C78" t="str">
        <f ca="1">INDIRECT("'"&amp;GetAllSheets!B76&amp;"'!A1")</f>
        <v>Family and carers longitudinal outcomes - Hearing Impairment</v>
      </c>
    </row>
    <row r="79" spans="2:3" x14ac:dyDescent="0.25">
      <c r="B79" s="17" t="str">
        <f>HYPERLINK("#'"&amp;GetAllSheets!B77&amp;"'!A1",GetAllSheets!B77)</f>
        <v>80. FC Trend (VI) 1</v>
      </c>
      <c r="C79" t="str">
        <f ca="1">INDIRECT("'"&amp;GetAllSheets!B77&amp;"'!A1")</f>
        <v>Family and carers longitudinal outcomes - Visual Impairment</v>
      </c>
    </row>
    <row r="80" spans="2:3" x14ac:dyDescent="0.25">
      <c r="B80" s="17" t="str">
        <f>HYPERLINK("#'"&amp;GetAllSheets!B78&amp;"'!A1",GetAllSheets!B78)</f>
        <v>81. FC Trend (VI) 2</v>
      </c>
      <c r="C80" t="str">
        <f ca="1">INDIRECT("'"&amp;GetAllSheets!B78&amp;"'!A1")</f>
        <v>Family and carers longitudinal outcomes - Visual Impairment</v>
      </c>
    </row>
    <row r="81" spans="2:3" x14ac:dyDescent="0.25">
      <c r="B81" s="17" t="str">
        <f>HYPERLINK("#'"&amp;GetAllSheets!B79&amp;"'!A1",GetAllSheets!B79)</f>
        <v>82. FC Trend (VI) 3</v>
      </c>
      <c r="C81" t="str">
        <f ca="1">INDIRECT("'"&amp;GetAllSheets!B79&amp;"'!A1")</f>
        <v>Family and carers longitudinal outcomes - Visual Impairment</v>
      </c>
    </row>
    <row r="82" spans="2:3" x14ac:dyDescent="0.25">
      <c r="B82" s="17" t="str">
        <f>HYPERLINK("#'"&amp;GetAllSheets!B80&amp;"'!A1",GetAllSheets!B80)</f>
        <v>83. FC Trend (OSSI) 1</v>
      </c>
      <c r="C82" t="str">
        <f ca="1">INDIRECT("'"&amp;GetAllSheets!B80&amp;"'!A1")</f>
        <v>Family and carers longitudinal outcomes - Other sensory/speech impairment</v>
      </c>
    </row>
    <row r="83" spans="2:3" x14ac:dyDescent="0.25">
      <c r="B83" s="17" t="str">
        <f>HYPERLINK("#'"&amp;GetAllSheets!B81&amp;"'!A1",GetAllSheets!B81)</f>
        <v>84. FC Trend (OSSI) 2</v>
      </c>
      <c r="C83" t="str">
        <f ca="1">INDIRECT("'"&amp;GetAllSheets!B81&amp;"'!A1")</f>
        <v>Family and carers longitudinal outcomes - Other sensory/speech impairment</v>
      </c>
    </row>
    <row r="84" spans="2:3" x14ac:dyDescent="0.25">
      <c r="B84" s="17" t="str">
        <f>HYPERLINK("#'"&amp;GetAllSheets!B82&amp;"'!A1",GetAllSheets!B82)</f>
        <v>85. Participants Helped (HI) 1</v>
      </c>
      <c r="C84" t="str">
        <f ca="1">INDIRECT("'"&amp;GetAllSheets!B82&amp;"'!A1")</f>
        <v>Participants - Has the NDIS Helped? (Hearing Impairment)</v>
      </c>
    </row>
    <row r="85" spans="2:3" x14ac:dyDescent="0.25">
      <c r="B85" s="17" t="str">
        <f>HYPERLINK("#'"&amp;GetAllSheets!B83&amp;"'!A1",GetAllSheets!B83)</f>
        <v>86. Participants Helped (HI) 2</v>
      </c>
      <c r="C85" t="str">
        <f ca="1">INDIRECT("'"&amp;GetAllSheets!B83&amp;"'!A1")</f>
        <v>Participants - Has the NDIS Helped? (Hearing Impairment)</v>
      </c>
    </row>
    <row r="86" spans="2:3" x14ac:dyDescent="0.25">
      <c r="B86" s="17" t="str">
        <f>HYPERLINK("#'"&amp;GetAllSheets!B84&amp;"'!A1",GetAllSheets!B84)</f>
        <v>87. Participants Helped (VI) 1</v>
      </c>
      <c r="C86" t="str">
        <f ca="1">INDIRECT("'"&amp;GetAllSheets!B84&amp;"'!A1")</f>
        <v>Participants - Has the NDIS Helped? (Visual Impairment)</v>
      </c>
    </row>
    <row r="87" spans="2:3" x14ac:dyDescent="0.25">
      <c r="B87" s="17" t="str">
        <f>HYPERLINK("#'"&amp;GetAllSheets!B85&amp;"'!A1",GetAllSheets!B85)</f>
        <v>88. Participants Helped (VI) 2</v>
      </c>
      <c r="C87" t="str">
        <f ca="1">INDIRECT("'"&amp;GetAllSheets!B85&amp;"'!A1")</f>
        <v>Participants - Has the NDIS Helped? (Visual Impairment)</v>
      </c>
    </row>
    <row r="88" spans="2:3" x14ac:dyDescent="0.25">
      <c r="B88" s="17" t="str">
        <f>HYPERLINK("#'"&amp;GetAllSheets!B86&amp;"'!A1",GetAllSheets!B86)</f>
        <v>89. Participants Helped OSSI 1</v>
      </c>
      <c r="C88" t="str">
        <f ca="1">INDIRECT("'"&amp;GetAllSheets!B86&amp;"'!A1")</f>
        <v>Participants - Has the NDIS Helped? (Other sensory/speech impairment)</v>
      </c>
    </row>
    <row r="89" spans="2:3" x14ac:dyDescent="0.25">
      <c r="B89" s="17" t="str">
        <f>HYPERLINK("#'"&amp;GetAllSheets!B87&amp;"'!A1",GetAllSheets!B87)</f>
        <v>90. Participants Helped OSSI 2</v>
      </c>
      <c r="C89" t="str">
        <f ca="1">INDIRECT("'"&amp;GetAllSheets!B87&amp;"'!A1")</f>
        <v>Participants - Has the NDIS Helped? (Other sensory/speech impairment)</v>
      </c>
    </row>
    <row r="90" spans="2:3" x14ac:dyDescent="0.25">
      <c r="B90" s="17" t="str">
        <f>HYPERLINK("#'"&amp;GetAllSheets!B88&amp;"'!A1",GetAllSheets!B88)</f>
        <v>91. FC Helped (HI) 1</v>
      </c>
      <c r="C90" t="str">
        <f ca="1">INDIRECT("'"&amp;GetAllSheets!B88&amp;"'!A1")</f>
        <v>Family/carers - Has the NDIS Helped? (Hearing Impairment)</v>
      </c>
    </row>
    <row r="91" spans="2:3" x14ac:dyDescent="0.25">
      <c r="B91" s="17" t="str">
        <f>HYPERLINK("#'"&amp;GetAllSheets!B89&amp;"'!A1",GetAllSheets!B89)</f>
        <v>92. FC Helped (HI) 2</v>
      </c>
      <c r="C91" t="str">
        <f ca="1">INDIRECT("'"&amp;GetAllSheets!B89&amp;"'!A1")</f>
        <v>Family/carers - Has the NDIS Helped? (Hearing Impairment)</v>
      </c>
    </row>
    <row r="92" spans="2:3" x14ac:dyDescent="0.25">
      <c r="B92" s="17" t="str">
        <f>HYPERLINK("#'"&amp;GetAllSheets!B90&amp;"'!A1",GetAllSheets!B90)</f>
        <v>93. FC Helped (VI) 1</v>
      </c>
      <c r="C92" t="str">
        <f ca="1">INDIRECT("'"&amp;GetAllSheets!B90&amp;"'!A1")</f>
        <v>Family/carers - Has the NDIS Helped? (Visual Impairment)</v>
      </c>
    </row>
    <row r="93" spans="2:3" x14ac:dyDescent="0.25">
      <c r="B93" s="17" t="str">
        <f>HYPERLINK("#'"&amp;GetAllSheets!B91&amp;"'!A1",GetAllSheets!B91)</f>
        <v>94. FC Helped (VI) 2</v>
      </c>
      <c r="C93" t="str">
        <f ca="1">INDIRECT("'"&amp;GetAllSheets!B91&amp;"'!A1")</f>
        <v>Family/carers - Has the NDIS Helped? (Visual Impairment)</v>
      </c>
    </row>
    <row r="94" spans="2:3" x14ac:dyDescent="0.25">
      <c r="B94" s="17" t="str">
        <f>HYPERLINK("#'"&amp;GetAllSheets!B92&amp;"'!A1",GetAllSheets!B92)</f>
        <v>95. FC Helped (OSSI)</v>
      </c>
      <c r="C94" t="str">
        <f ca="1">INDIRECT("'"&amp;GetAllSheets!B92&amp;"'!A1")</f>
        <v>Family/carers - Has the NDIS Helped? (Other sensory/speech impairment)</v>
      </c>
    </row>
    <row r="95" spans="2:3" x14ac:dyDescent="0.25">
      <c r="B95" s="17" t="str">
        <f>HYPERLINK("#'"&amp;GetAllSheets!B93&amp;"'!A1",GetAllSheets!B93)</f>
        <v>96. PSS 1</v>
      </c>
      <c r="C95" t="str">
        <f ca="1">INDIRECT("'"&amp;GetAllSheets!B93&amp;"'!A1")</f>
        <v>Participant Satisfaction - Access and Pre-planning stages</v>
      </c>
    </row>
    <row r="96" spans="2:3" x14ac:dyDescent="0.25">
      <c r="B96" s="17" t="str">
        <f>HYPERLINK("#'"&amp;GetAllSheets!B94&amp;"'!A1",GetAllSheets!B94)</f>
        <v>97. PSS 2</v>
      </c>
      <c r="C96" t="str">
        <f ca="1">INDIRECT("'"&amp;GetAllSheets!B94&amp;"'!A1")</f>
        <v>Participant Satisfaction - Planning and Plan Review stages</v>
      </c>
    </row>
    <row r="97" spans="2:2" x14ac:dyDescent="0.25">
      <c r="B97" s="17"/>
    </row>
    <row r="98" spans="2:2" x14ac:dyDescent="0.25">
      <c r="B98" s="17"/>
    </row>
    <row r="99" spans="2:2" x14ac:dyDescent="0.25">
      <c r="B99" s="17"/>
    </row>
    <row r="100" spans="2:2" x14ac:dyDescent="0.25">
      <c r="B100" s="1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ColWidth="9" defaultRowHeight="14.25" x14ac:dyDescent="0.2"/>
  <cols>
    <col min="1" max="1" width="23.42578125" style="35" customWidth="1"/>
    <col min="2" max="2" width="16.140625" style="35" customWidth="1"/>
    <col min="3" max="3" width="11.5703125" style="35" bestFit="1" customWidth="1"/>
    <col min="4" max="16384" width="9" style="35"/>
  </cols>
  <sheetData>
    <row r="1" spans="1:3" ht="15" x14ac:dyDescent="0.25">
      <c r="A1" s="44" t="s">
        <v>129</v>
      </c>
    </row>
    <row r="3" spans="1:3" ht="28.9" customHeight="1" x14ac:dyDescent="0.2">
      <c r="A3" s="254" t="s">
        <v>130</v>
      </c>
      <c r="B3" s="255"/>
      <c r="C3" s="256"/>
    </row>
    <row r="4" spans="1:3" ht="28.5" x14ac:dyDescent="0.2">
      <c r="A4" s="51" t="s">
        <v>105</v>
      </c>
      <c r="B4" s="118" t="str">
        <f>HI</f>
        <v>Hearing impairment</v>
      </c>
      <c r="C4" s="234" t="s">
        <v>3</v>
      </c>
    </row>
    <row r="5" spans="1:3" x14ac:dyDescent="0.2">
      <c r="A5" s="53" t="s">
        <v>302</v>
      </c>
      <c r="B5" s="76">
        <v>0.96561388379864177</v>
      </c>
      <c r="C5" s="236">
        <v>0.9311695947693972</v>
      </c>
    </row>
    <row r="6" spans="1:3" x14ac:dyDescent="0.2">
      <c r="A6" s="53" t="s">
        <v>303</v>
      </c>
      <c r="B6" s="76">
        <v>0.96408839779005528</v>
      </c>
      <c r="C6" s="236">
        <v>0.89683684261128738</v>
      </c>
    </row>
    <row r="7" spans="1:3" x14ac:dyDescent="0.2">
      <c r="A7" s="53" t="s">
        <v>304</v>
      </c>
      <c r="B7" s="76">
        <v>0.86771210293526335</v>
      </c>
      <c r="C7" s="236">
        <v>0.87346358938461222</v>
      </c>
    </row>
    <row r="8" spans="1:3" x14ac:dyDescent="0.2">
      <c r="A8" s="53" t="s">
        <v>305</v>
      </c>
      <c r="B8" s="76">
        <v>0.82491582491582494</v>
      </c>
      <c r="C8" s="236">
        <v>0.82347976450244964</v>
      </c>
    </row>
    <row r="9" spans="1:3" x14ac:dyDescent="0.2">
      <c r="A9" s="53" t="s">
        <v>306</v>
      </c>
      <c r="B9" s="76">
        <v>0.79715639810426542</v>
      </c>
      <c r="C9" s="236">
        <v>0.77517718554349657</v>
      </c>
    </row>
    <row r="10" spans="1:3" x14ac:dyDescent="0.2">
      <c r="A10" s="53" t="s">
        <v>307</v>
      </c>
      <c r="B10" s="76">
        <v>0.77873704982733105</v>
      </c>
      <c r="C10" s="236">
        <v>0.72825986507716478</v>
      </c>
    </row>
    <row r="11" spans="1:3" x14ac:dyDescent="0.2">
      <c r="A11" s="56" t="s">
        <v>308</v>
      </c>
      <c r="B11" s="78">
        <v>0.70322580645161292</v>
      </c>
      <c r="C11" s="237">
        <v>0.68964098343791791</v>
      </c>
    </row>
    <row r="12" spans="1:3" x14ac:dyDescent="0.2">
      <c r="B12" s="89"/>
    </row>
    <row r="13" spans="1:3" ht="33" customHeight="1" x14ac:dyDescent="0.2">
      <c r="A13" s="254" t="s">
        <v>131</v>
      </c>
      <c r="B13" s="255"/>
      <c r="C13" s="256"/>
    </row>
    <row r="14" spans="1:3" ht="28.5" x14ac:dyDescent="0.2">
      <c r="A14" s="51" t="s">
        <v>105</v>
      </c>
      <c r="B14" s="118" t="str">
        <f>VI</f>
        <v>Visual impairment</v>
      </c>
      <c r="C14" s="234" t="s">
        <v>3</v>
      </c>
    </row>
    <row r="15" spans="1:3" x14ac:dyDescent="0.2">
      <c r="A15" s="53" t="s">
        <v>302</v>
      </c>
      <c r="B15" s="76">
        <v>0.89870836165873558</v>
      </c>
      <c r="C15" s="236">
        <v>0.9311695947693972</v>
      </c>
    </row>
    <row r="16" spans="1:3" x14ac:dyDescent="0.2">
      <c r="A16" s="53" t="s">
        <v>303</v>
      </c>
      <c r="B16" s="76">
        <v>0.91223628691983127</v>
      </c>
      <c r="C16" s="236">
        <v>0.89683684261128738</v>
      </c>
    </row>
    <row r="17" spans="1:3" x14ac:dyDescent="0.2">
      <c r="A17" s="53" t="s">
        <v>304</v>
      </c>
      <c r="B17" s="76">
        <v>0.91725529767911196</v>
      </c>
      <c r="C17" s="236">
        <v>0.87346358938461222</v>
      </c>
    </row>
    <row r="18" spans="1:3" x14ac:dyDescent="0.2">
      <c r="A18" s="53" t="s">
        <v>305</v>
      </c>
      <c r="B18" s="76">
        <v>0.89616613418530355</v>
      </c>
      <c r="C18" s="236">
        <v>0.82347976450244964</v>
      </c>
    </row>
    <row r="19" spans="1:3" x14ac:dyDescent="0.2">
      <c r="A19" s="53" t="s">
        <v>306</v>
      </c>
      <c r="B19" s="76">
        <v>0.88344760039177272</v>
      </c>
      <c r="C19" s="236">
        <v>0.77517718554349657</v>
      </c>
    </row>
    <row r="20" spans="1:3" x14ac:dyDescent="0.2">
      <c r="A20" s="53" t="s">
        <v>307</v>
      </c>
      <c r="B20" s="76">
        <v>0.87100213219616207</v>
      </c>
      <c r="C20" s="236">
        <v>0.72825986507716478</v>
      </c>
    </row>
    <row r="21" spans="1:3" x14ac:dyDescent="0.2">
      <c r="A21" s="56" t="s">
        <v>308</v>
      </c>
      <c r="B21" s="78">
        <v>0.86326344576116687</v>
      </c>
      <c r="C21" s="237">
        <v>0.68964098343791791</v>
      </c>
    </row>
    <row r="23" spans="1:3" ht="30.75" customHeight="1" x14ac:dyDescent="0.2">
      <c r="A23" s="254" t="s">
        <v>226</v>
      </c>
      <c r="B23" s="255"/>
      <c r="C23" s="256"/>
    </row>
    <row r="24" spans="1:3" ht="43.9" customHeight="1" x14ac:dyDescent="0.2">
      <c r="A24" s="51" t="s">
        <v>105</v>
      </c>
      <c r="B24" s="118" t="str">
        <f>OSSI</f>
        <v>Other sensory/speech impairment</v>
      </c>
      <c r="C24" s="234" t="s">
        <v>3</v>
      </c>
    </row>
    <row r="25" spans="1:3" x14ac:dyDescent="0.2">
      <c r="A25" s="53" t="s">
        <v>302</v>
      </c>
      <c r="B25" s="76">
        <v>0.51799733372833656</v>
      </c>
      <c r="C25" s="235">
        <v>0.9311695947693972</v>
      </c>
    </row>
    <row r="26" spans="1:3" x14ac:dyDescent="0.2">
      <c r="A26" s="53" t="s">
        <v>303</v>
      </c>
      <c r="B26" s="76">
        <v>0.41450216450216448</v>
      </c>
      <c r="C26" s="235">
        <v>0.89683684261128738</v>
      </c>
    </row>
    <row r="27" spans="1:3" x14ac:dyDescent="0.2">
      <c r="A27" s="53" t="s">
        <v>304</v>
      </c>
      <c r="B27" s="76">
        <v>0.40963855421686746</v>
      </c>
      <c r="C27" s="235">
        <v>0.87346358938461222</v>
      </c>
    </row>
    <row r="28" spans="1:3" x14ac:dyDescent="0.2">
      <c r="A28" s="53" t="s">
        <v>305</v>
      </c>
      <c r="B28" s="76">
        <v>0.43181818181818182</v>
      </c>
      <c r="C28" s="235">
        <v>0.82347976450244964</v>
      </c>
    </row>
    <row r="29" spans="1:3" x14ac:dyDescent="0.2">
      <c r="A29" s="53" t="s">
        <v>306</v>
      </c>
      <c r="B29" s="76">
        <v>0.41666666666666669</v>
      </c>
      <c r="C29" s="235">
        <v>0.77517718554349657</v>
      </c>
    </row>
    <row r="30" spans="1:3" x14ac:dyDescent="0.2">
      <c r="A30" s="53" t="s">
        <v>307</v>
      </c>
      <c r="B30" s="76">
        <v>0.63157894736842102</v>
      </c>
      <c r="C30" s="235">
        <v>0.72825986507716478</v>
      </c>
    </row>
    <row r="31" spans="1:3" x14ac:dyDescent="0.2">
      <c r="A31" s="56" t="s">
        <v>308</v>
      </c>
      <c r="B31" s="78">
        <v>0.42857142857142855</v>
      </c>
      <c r="C31" s="237">
        <v>0.68964098343791791</v>
      </c>
    </row>
  </sheetData>
  <mergeCells count="3">
    <mergeCell ref="A3:C3"/>
    <mergeCell ref="A13:C13"/>
    <mergeCell ref="A23:C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ColWidth="9" defaultRowHeight="14.25" x14ac:dyDescent="0.2"/>
  <cols>
    <col min="1" max="1" width="36.5703125" style="35" customWidth="1"/>
    <col min="2" max="2" width="16.28515625" style="35" customWidth="1"/>
    <col min="3" max="3" width="12.42578125" style="35" customWidth="1"/>
    <col min="4" max="16384" width="9" style="35"/>
  </cols>
  <sheetData>
    <row r="1" spans="1:3" ht="15" x14ac:dyDescent="0.25">
      <c r="A1" s="44" t="s">
        <v>132</v>
      </c>
    </row>
    <row r="3" spans="1:3" ht="35.65" customHeight="1" x14ac:dyDescent="0.2">
      <c r="A3" s="254" t="s">
        <v>133</v>
      </c>
      <c r="B3" s="255"/>
      <c r="C3" s="256"/>
    </row>
    <row r="4" spans="1:3" ht="28.5" x14ac:dyDescent="0.2">
      <c r="A4" s="56" t="s">
        <v>134</v>
      </c>
      <c r="B4" s="155" t="str">
        <f>HI</f>
        <v>Hearing impairment</v>
      </c>
      <c r="C4" s="51" t="str">
        <f>All</f>
        <v>All Scheme</v>
      </c>
    </row>
    <row r="5" spans="1:3" x14ac:dyDescent="0.2">
      <c r="A5" s="53" t="s">
        <v>318</v>
      </c>
      <c r="B5" s="76">
        <v>0.44108774537664497</v>
      </c>
      <c r="C5" s="75">
        <v>0.23989132858577819</v>
      </c>
    </row>
    <row r="6" spans="1:3" x14ac:dyDescent="0.2">
      <c r="A6" s="56" t="s">
        <v>319</v>
      </c>
      <c r="B6" s="78">
        <v>0.55891225462335503</v>
      </c>
      <c r="C6" s="77">
        <v>0.76010867141422178</v>
      </c>
    </row>
    <row r="8" spans="1:3" ht="25.9" customHeight="1" x14ac:dyDescent="0.2">
      <c r="A8" s="254" t="s">
        <v>135</v>
      </c>
      <c r="B8" s="255"/>
      <c r="C8" s="256"/>
    </row>
    <row r="9" spans="1:3" ht="28.5" x14ac:dyDescent="0.2">
      <c r="A9" s="56" t="s">
        <v>134</v>
      </c>
      <c r="B9" s="155" t="str">
        <f>VI</f>
        <v>Visual impairment</v>
      </c>
      <c r="C9" s="51" t="str">
        <f>All</f>
        <v>All Scheme</v>
      </c>
    </row>
    <row r="10" spans="1:3" x14ac:dyDescent="0.2">
      <c r="A10" s="63" t="s">
        <v>318</v>
      </c>
      <c r="B10" s="81">
        <v>4.1095890410958902E-2</v>
      </c>
      <c r="C10" s="80">
        <v>0.23989132858577819</v>
      </c>
    </row>
    <row r="11" spans="1:3" x14ac:dyDescent="0.2">
      <c r="A11" s="56" t="s">
        <v>319</v>
      </c>
      <c r="B11" s="78">
        <v>0.95890410958904104</v>
      </c>
      <c r="C11" s="77">
        <v>0.76010867141422178</v>
      </c>
    </row>
    <row r="13" spans="1:3" ht="33" customHeight="1" x14ac:dyDescent="0.2">
      <c r="A13" s="254" t="s">
        <v>227</v>
      </c>
      <c r="B13" s="255"/>
      <c r="C13" s="256"/>
    </row>
    <row r="14" spans="1:3" ht="44.25" customHeight="1" x14ac:dyDescent="0.2">
      <c r="A14" s="56" t="s">
        <v>134</v>
      </c>
      <c r="B14" s="155" t="str">
        <f>OSSI</f>
        <v>Other sensory/speech impairment</v>
      </c>
      <c r="C14" s="51" t="str">
        <f>All</f>
        <v>All Scheme</v>
      </c>
    </row>
    <row r="15" spans="1:3" x14ac:dyDescent="0.2">
      <c r="A15" s="53" t="s">
        <v>319</v>
      </c>
      <c r="B15" s="80">
        <v>0.62264150943396224</v>
      </c>
      <c r="C15" s="80">
        <v>0.23989132858577819</v>
      </c>
    </row>
    <row r="16" spans="1:3" x14ac:dyDescent="0.2">
      <c r="A16" s="56" t="s">
        <v>320</v>
      </c>
      <c r="B16" s="77">
        <v>0.37735849056603776</v>
      </c>
      <c r="C16" s="77">
        <v>0.76010867141422178</v>
      </c>
    </row>
  </sheetData>
  <mergeCells count="3">
    <mergeCell ref="A3:C3"/>
    <mergeCell ref="A8:C8"/>
    <mergeCell ref="A13:C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ColWidth="9" defaultRowHeight="14.25" x14ac:dyDescent="0.2"/>
  <cols>
    <col min="1" max="1" width="34" style="35" customWidth="1"/>
    <col min="2" max="2" width="9.5703125" style="35" bestFit="1" customWidth="1"/>
    <col min="3" max="16384" width="9" style="35"/>
  </cols>
  <sheetData>
    <row r="1" spans="1:6" ht="15" x14ac:dyDescent="0.25">
      <c r="A1" s="44" t="s">
        <v>136</v>
      </c>
    </row>
    <row r="3" spans="1:6" ht="27.4" customHeight="1" x14ac:dyDescent="0.2">
      <c r="A3" s="254" t="s">
        <v>248</v>
      </c>
      <c r="B3" s="255"/>
      <c r="C3" s="255"/>
      <c r="D3" s="255"/>
      <c r="E3" s="255"/>
      <c r="F3" s="256"/>
    </row>
    <row r="4" spans="1:6" x14ac:dyDescent="0.2">
      <c r="A4" s="51" t="str">
        <f>HI</f>
        <v>Hearing impairment</v>
      </c>
      <c r="B4" s="91">
        <v>43921</v>
      </c>
      <c r="C4" s="92">
        <v>44012</v>
      </c>
      <c r="D4" s="92">
        <v>44104</v>
      </c>
      <c r="E4" s="92">
        <v>44196</v>
      </c>
      <c r="F4" s="92">
        <v>44286</v>
      </c>
    </row>
    <row r="5" spans="1:6" x14ac:dyDescent="0.2">
      <c r="A5" s="53" t="s">
        <v>321</v>
      </c>
      <c r="B5" s="178">
        <v>258</v>
      </c>
      <c r="C5" s="178">
        <v>209</v>
      </c>
      <c r="D5" s="178">
        <v>200</v>
      </c>
      <c r="E5" s="178">
        <v>161</v>
      </c>
      <c r="F5" s="178">
        <v>136</v>
      </c>
    </row>
    <row r="6" spans="1:6" x14ac:dyDescent="0.2">
      <c r="A6" s="53" t="s">
        <v>322</v>
      </c>
      <c r="B6" s="75">
        <v>0.98837209302325579</v>
      </c>
      <c r="C6" s="75">
        <v>0.98086124401913877</v>
      </c>
      <c r="D6" s="75">
        <v>0.99</v>
      </c>
      <c r="E6" s="75">
        <v>0.98757763975155277</v>
      </c>
      <c r="F6" s="75">
        <v>0.99264705882352944</v>
      </c>
    </row>
    <row r="7" spans="1:6" x14ac:dyDescent="0.2">
      <c r="A7" s="56" t="s">
        <v>323</v>
      </c>
      <c r="B7" s="77">
        <v>0.98089500860585199</v>
      </c>
      <c r="C7" s="77">
        <v>0.9845949030049449</v>
      </c>
      <c r="D7" s="77">
        <v>0.98368740515933228</v>
      </c>
      <c r="E7" s="77">
        <v>0.980816249764905</v>
      </c>
      <c r="F7" s="77">
        <v>0.98269896193771622</v>
      </c>
    </row>
    <row r="9" spans="1:6" ht="27.4" customHeight="1" x14ac:dyDescent="0.2">
      <c r="A9" s="254" t="s">
        <v>249</v>
      </c>
      <c r="B9" s="255"/>
      <c r="C9" s="255"/>
      <c r="D9" s="255"/>
      <c r="E9" s="255"/>
      <c r="F9" s="256"/>
    </row>
    <row r="10" spans="1:6" x14ac:dyDescent="0.2">
      <c r="A10" s="51" t="str">
        <f>VI</f>
        <v>Visual impairment</v>
      </c>
      <c r="B10" s="92">
        <v>43921</v>
      </c>
      <c r="C10" s="92">
        <v>44012</v>
      </c>
      <c r="D10" s="92">
        <v>44104</v>
      </c>
      <c r="E10" s="92">
        <v>44196</v>
      </c>
      <c r="F10" s="92">
        <v>44286</v>
      </c>
    </row>
    <row r="11" spans="1:6" x14ac:dyDescent="0.2">
      <c r="A11" s="53" t="s">
        <v>321</v>
      </c>
      <c r="B11" s="178">
        <v>79</v>
      </c>
      <c r="C11" s="178">
        <v>77</v>
      </c>
      <c r="D11" s="178">
        <v>91</v>
      </c>
      <c r="E11" s="178">
        <v>108</v>
      </c>
      <c r="F11" s="178">
        <v>96</v>
      </c>
    </row>
    <row r="12" spans="1:6" x14ac:dyDescent="0.2">
      <c r="A12" s="53" t="s">
        <v>322</v>
      </c>
      <c r="B12" s="93">
        <v>0.96202531645569622</v>
      </c>
      <c r="C12" s="93">
        <v>1</v>
      </c>
      <c r="D12" s="93">
        <v>0.96703296703296704</v>
      </c>
      <c r="E12" s="93">
        <v>0.9907407407407407</v>
      </c>
      <c r="F12" s="93">
        <v>0.98958333333333337</v>
      </c>
    </row>
    <row r="13" spans="1:6" x14ac:dyDescent="0.2">
      <c r="A13" s="56" t="s">
        <v>323</v>
      </c>
      <c r="B13" s="94">
        <v>0.98089500860585199</v>
      </c>
      <c r="C13" s="94">
        <v>0.9845949030049449</v>
      </c>
      <c r="D13" s="94">
        <v>0.98368740515933228</v>
      </c>
      <c r="E13" s="94">
        <v>0.980816249764905</v>
      </c>
      <c r="F13" s="94">
        <v>0.98269896193771622</v>
      </c>
    </row>
    <row r="15" spans="1:6" ht="27.4" customHeight="1" x14ac:dyDescent="0.2">
      <c r="A15" s="254" t="s">
        <v>250</v>
      </c>
      <c r="B15" s="255"/>
      <c r="C15" s="255"/>
      <c r="D15" s="255"/>
      <c r="E15" s="255"/>
      <c r="F15" s="256"/>
    </row>
    <row r="16" spans="1:6" x14ac:dyDescent="0.2">
      <c r="A16" s="51" t="str">
        <f>OSSI</f>
        <v>Other sensory/speech impairment</v>
      </c>
      <c r="B16" s="92">
        <v>43921</v>
      </c>
      <c r="C16" s="92">
        <v>44012</v>
      </c>
      <c r="D16" s="92">
        <v>44104</v>
      </c>
      <c r="E16" s="92">
        <v>44196</v>
      </c>
      <c r="F16" s="92">
        <v>44286</v>
      </c>
    </row>
    <row r="17" spans="1:6" x14ac:dyDescent="0.2">
      <c r="A17" s="53" t="s">
        <v>321</v>
      </c>
      <c r="B17" s="178">
        <v>47</v>
      </c>
      <c r="C17" s="178">
        <v>47</v>
      </c>
      <c r="D17" s="178">
        <v>25</v>
      </c>
      <c r="E17" s="178">
        <v>31</v>
      </c>
      <c r="F17" s="178">
        <v>14</v>
      </c>
    </row>
    <row r="18" spans="1:6" x14ac:dyDescent="0.2">
      <c r="A18" s="53" t="s">
        <v>322</v>
      </c>
      <c r="B18" s="93">
        <v>1</v>
      </c>
      <c r="C18" s="93">
        <v>0.95744680851063835</v>
      </c>
      <c r="D18" s="93">
        <v>1</v>
      </c>
      <c r="E18" s="93">
        <v>1</v>
      </c>
      <c r="F18" s="93">
        <v>1</v>
      </c>
    </row>
    <row r="19" spans="1:6" x14ac:dyDescent="0.2">
      <c r="A19" s="56" t="s">
        <v>323</v>
      </c>
      <c r="B19" s="94">
        <v>0.98089500860585199</v>
      </c>
      <c r="C19" s="94">
        <v>0.9845949030049449</v>
      </c>
      <c r="D19" s="94">
        <v>0.98368740515933228</v>
      </c>
      <c r="E19" s="94">
        <v>0.980816249764905</v>
      </c>
      <c r="F19" s="94">
        <v>0.98269896193771622</v>
      </c>
    </row>
  </sheetData>
  <mergeCells count="3">
    <mergeCell ref="A3:F3"/>
    <mergeCell ref="A9:F9"/>
    <mergeCell ref="A15:F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ColWidth="9" defaultRowHeight="14.25" x14ac:dyDescent="0.2"/>
  <cols>
    <col min="1" max="1" width="36.5703125" style="35" customWidth="1"/>
    <col min="2" max="3" width="10.42578125" style="35" bestFit="1" customWidth="1"/>
    <col min="4" max="6" width="9.140625" style="35" bestFit="1" customWidth="1"/>
    <col min="7" max="16384" width="9" style="35"/>
  </cols>
  <sheetData>
    <row r="1" spans="1:6" ht="15" x14ac:dyDescent="0.25">
      <c r="A1" s="44" t="s">
        <v>137</v>
      </c>
    </row>
    <row r="3" spans="1:6" ht="30" customHeight="1" x14ac:dyDescent="0.2">
      <c r="A3" s="254" t="s">
        <v>138</v>
      </c>
      <c r="B3" s="255"/>
      <c r="C3" s="255"/>
      <c r="D3" s="255"/>
      <c r="E3" s="255"/>
      <c r="F3" s="256"/>
    </row>
    <row r="4" spans="1:6" x14ac:dyDescent="0.2">
      <c r="A4" s="51" t="str">
        <f>HI</f>
        <v>Hearing impairment</v>
      </c>
      <c r="B4" s="91">
        <v>43921</v>
      </c>
      <c r="C4" s="91">
        <v>44012</v>
      </c>
      <c r="D4" s="91">
        <v>44104</v>
      </c>
      <c r="E4" s="91">
        <v>44196</v>
      </c>
      <c r="F4" s="91">
        <v>44286</v>
      </c>
    </row>
    <row r="5" spans="1:6" x14ac:dyDescent="0.2">
      <c r="A5" s="53" t="s">
        <v>321</v>
      </c>
      <c r="B5" s="178">
        <v>1911</v>
      </c>
      <c r="C5" s="178">
        <v>1406</v>
      </c>
      <c r="D5" s="178">
        <v>899</v>
      </c>
      <c r="E5" s="178">
        <v>700</v>
      </c>
      <c r="F5" s="180">
        <v>563</v>
      </c>
    </row>
    <row r="6" spans="1:6" x14ac:dyDescent="0.2">
      <c r="A6" s="53" t="s">
        <v>322</v>
      </c>
      <c r="B6" s="93">
        <v>0.51857666143380432</v>
      </c>
      <c r="C6" s="93">
        <v>0.66927453769559031</v>
      </c>
      <c r="D6" s="93">
        <v>0.90656284760845385</v>
      </c>
      <c r="E6" s="93">
        <v>0.88428571428571423</v>
      </c>
      <c r="F6" s="96">
        <v>0.80106571936056836</v>
      </c>
    </row>
    <row r="7" spans="1:6" x14ac:dyDescent="0.2">
      <c r="A7" s="56" t="s">
        <v>323</v>
      </c>
      <c r="B7" s="94">
        <v>0.57567395457440029</v>
      </c>
      <c r="C7" s="94">
        <v>0.74525644432633542</v>
      </c>
      <c r="D7" s="94">
        <v>0.91665448164936392</v>
      </c>
      <c r="E7" s="94">
        <v>0.9222181949981878</v>
      </c>
      <c r="F7" s="97">
        <v>0.79305342896284958</v>
      </c>
    </row>
    <row r="9" spans="1:6" ht="31.5" customHeight="1" x14ac:dyDescent="0.2">
      <c r="A9" s="254" t="s">
        <v>139</v>
      </c>
      <c r="B9" s="255"/>
      <c r="C9" s="255"/>
      <c r="D9" s="255"/>
      <c r="E9" s="255"/>
      <c r="F9" s="256"/>
    </row>
    <row r="10" spans="1:6" x14ac:dyDescent="0.2">
      <c r="A10" s="51" t="str">
        <f>VI</f>
        <v>Visual impairment</v>
      </c>
      <c r="B10" s="91">
        <v>43921</v>
      </c>
      <c r="C10" s="91">
        <v>44012</v>
      </c>
      <c r="D10" s="91">
        <v>44104</v>
      </c>
      <c r="E10" s="91">
        <v>44196</v>
      </c>
      <c r="F10" s="91">
        <v>44286</v>
      </c>
    </row>
    <row r="11" spans="1:6" x14ac:dyDescent="0.2">
      <c r="A11" s="53" t="s">
        <v>321</v>
      </c>
      <c r="B11" s="178">
        <v>396</v>
      </c>
      <c r="C11" s="178">
        <v>342</v>
      </c>
      <c r="D11" s="178">
        <v>208</v>
      </c>
      <c r="E11" s="178">
        <v>236</v>
      </c>
      <c r="F11" s="178">
        <v>209</v>
      </c>
    </row>
    <row r="12" spans="1:6" x14ac:dyDescent="0.2">
      <c r="A12" s="53" t="s">
        <v>322</v>
      </c>
      <c r="B12" s="93">
        <v>0.51767676767676762</v>
      </c>
      <c r="C12" s="93">
        <v>0.73976608187134507</v>
      </c>
      <c r="D12" s="93">
        <v>0.90384615384615385</v>
      </c>
      <c r="E12" s="93">
        <v>0.9152542372881356</v>
      </c>
      <c r="F12" s="93">
        <v>0.82775119617224879</v>
      </c>
    </row>
    <row r="13" spans="1:6" x14ac:dyDescent="0.2">
      <c r="A13" s="56" t="s">
        <v>323</v>
      </c>
      <c r="B13" s="94">
        <v>0.57567395457440029</v>
      </c>
      <c r="C13" s="94">
        <v>0.74525644432633542</v>
      </c>
      <c r="D13" s="94">
        <v>0.91665448164936392</v>
      </c>
      <c r="E13" s="94">
        <v>0.9222181949981878</v>
      </c>
      <c r="F13" s="97">
        <v>0.79305342896284958</v>
      </c>
    </row>
    <row r="15" spans="1:6" ht="32.65" customHeight="1" x14ac:dyDescent="0.2">
      <c r="A15" s="254" t="s">
        <v>228</v>
      </c>
      <c r="B15" s="255"/>
      <c r="C15" s="255"/>
      <c r="D15" s="255"/>
      <c r="E15" s="255"/>
      <c r="F15" s="256"/>
    </row>
    <row r="16" spans="1:6" x14ac:dyDescent="0.2">
      <c r="A16" s="51" t="str">
        <f>OSSI</f>
        <v>Other sensory/speech impairment</v>
      </c>
      <c r="B16" s="91">
        <v>43921</v>
      </c>
      <c r="C16" s="91">
        <v>44012</v>
      </c>
      <c r="D16" s="91">
        <v>44104</v>
      </c>
      <c r="E16" s="91">
        <v>44196</v>
      </c>
      <c r="F16" s="91">
        <v>44286</v>
      </c>
    </row>
    <row r="17" spans="1:6" x14ac:dyDescent="0.2">
      <c r="A17" s="53" t="s">
        <v>321</v>
      </c>
      <c r="B17" s="178">
        <v>66</v>
      </c>
      <c r="C17" s="178">
        <v>54</v>
      </c>
      <c r="D17" s="178">
        <v>55</v>
      </c>
      <c r="E17" s="178">
        <v>36</v>
      </c>
      <c r="F17" s="178">
        <v>21</v>
      </c>
    </row>
    <row r="18" spans="1:6" x14ac:dyDescent="0.2">
      <c r="A18" s="53" t="s">
        <v>322</v>
      </c>
      <c r="B18" s="93">
        <v>0.71212121212121215</v>
      </c>
      <c r="C18" s="93">
        <v>0.87037037037037035</v>
      </c>
      <c r="D18" s="93">
        <v>0.90909090909090906</v>
      </c>
      <c r="E18" s="93">
        <v>0.91666666666666663</v>
      </c>
      <c r="F18" s="93">
        <v>0.76190476190476186</v>
      </c>
    </row>
    <row r="19" spans="1:6" x14ac:dyDescent="0.2">
      <c r="A19" s="56" t="s">
        <v>323</v>
      </c>
      <c r="B19" s="94">
        <v>0.57567395457440029</v>
      </c>
      <c r="C19" s="94">
        <v>0.74525644432633542</v>
      </c>
      <c r="D19" s="94">
        <v>0.91665448164936392</v>
      </c>
      <c r="E19" s="94">
        <v>0.9222181949981878</v>
      </c>
      <c r="F19" s="97">
        <v>0.79305342896284958</v>
      </c>
    </row>
  </sheetData>
  <mergeCells count="3">
    <mergeCell ref="A3:F3"/>
    <mergeCell ref="A9:F9"/>
    <mergeCell ref="A15:F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ColWidth="9" defaultRowHeight="14.25" x14ac:dyDescent="0.2"/>
  <cols>
    <col min="1" max="1" width="34.7109375" style="35" customWidth="1"/>
    <col min="2" max="6" width="9.7109375" style="35" customWidth="1"/>
    <col min="7" max="16384" width="9" style="35"/>
  </cols>
  <sheetData>
    <row r="1" spans="1:6" ht="15" x14ac:dyDescent="0.25">
      <c r="A1" s="44" t="s">
        <v>140</v>
      </c>
    </row>
    <row r="3" spans="1:6" ht="30.4" customHeight="1" x14ac:dyDescent="0.2">
      <c r="A3" s="254" t="s">
        <v>141</v>
      </c>
      <c r="B3" s="255"/>
      <c r="C3" s="255"/>
      <c r="D3" s="255"/>
      <c r="E3" s="255"/>
      <c r="F3" s="256"/>
    </row>
    <row r="4" spans="1:6" x14ac:dyDescent="0.2">
      <c r="A4" s="51" t="str">
        <f>HI</f>
        <v>Hearing impairment</v>
      </c>
      <c r="B4" s="91">
        <v>43921</v>
      </c>
      <c r="C4" s="91">
        <v>44012</v>
      </c>
      <c r="D4" s="91">
        <v>44104</v>
      </c>
      <c r="E4" s="91">
        <v>44196</v>
      </c>
      <c r="F4" s="91">
        <v>44286</v>
      </c>
    </row>
    <row r="5" spans="1:6" x14ac:dyDescent="0.2">
      <c r="A5" s="53" t="s">
        <v>321</v>
      </c>
      <c r="B5" s="178">
        <v>266</v>
      </c>
      <c r="C5" s="178">
        <v>280</v>
      </c>
      <c r="D5" s="178">
        <v>340</v>
      </c>
      <c r="E5" s="178">
        <v>331</v>
      </c>
      <c r="F5" s="178">
        <v>211</v>
      </c>
    </row>
    <row r="6" spans="1:6" x14ac:dyDescent="0.2">
      <c r="A6" s="53" t="s">
        <v>322</v>
      </c>
      <c r="B6" s="93">
        <v>0.6428571428571429</v>
      </c>
      <c r="C6" s="93">
        <v>0.69285714285714284</v>
      </c>
      <c r="D6" s="93">
        <v>0.82352941176470584</v>
      </c>
      <c r="E6" s="93">
        <v>0.74622356495468278</v>
      </c>
      <c r="F6" s="93">
        <v>0.78199052132701419</v>
      </c>
    </row>
    <row r="7" spans="1:6" x14ac:dyDescent="0.2">
      <c r="A7" s="56" t="s">
        <v>323</v>
      </c>
      <c r="B7" s="94">
        <v>0.52230639730639727</v>
      </c>
      <c r="C7" s="94">
        <v>0.67295655375552288</v>
      </c>
      <c r="D7" s="94">
        <v>0.73996566663941798</v>
      </c>
      <c r="E7" s="94">
        <v>0.71573370191200181</v>
      </c>
      <c r="F7" s="94">
        <v>0.66637740612180496</v>
      </c>
    </row>
    <row r="9" spans="1:6" ht="28.9" customHeight="1" x14ac:dyDescent="0.2">
      <c r="A9" s="254" t="s">
        <v>142</v>
      </c>
      <c r="B9" s="255"/>
      <c r="C9" s="255"/>
      <c r="D9" s="255"/>
      <c r="E9" s="255"/>
      <c r="F9" s="256"/>
    </row>
    <row r="10" spans="1:6" x14ac:dyDescent="0.2">
      <c r="A10" s="51" t="str">
        <f>VI</f>
        <v>Visual impairment</v>
      </c>
      <c r="B10" s="91">
        <v>43921</v>
      </c>
      <c r="C10" s="91">
        <v>44012</v>
      </c>
      <c r="D10" s="91">
        <v>44104</v>
      </c>
      <c r="E10" s="91">
        <v>44196</v>
      </c>
      <c r="F10" s="91">
        <v>44286</v>
      </c>
    </row>
    <row r="11" spans="1:6" x14ac:dyDescent="0.2">
      <c r="A11" s="53" t="s">
        <v>321</v>
      </c>
      <c r="B11" s="178">
        <v>212</v>
      </c>
      <c r="C11" s="178">
        <v>252</v>
      </c>
      <c r="D11" s="178">
        <v>248</v>
      </c>
      <c r="E11" s="178">
        <v>263</v>
      </c>
      <c r="F11" s="178">
        <v>187</v>
      </c>
    </row>
    <row r="12" spans="1:6" x14ac:dyDescent="0.2">
      <c r="A12" s="53" t="s">
        <v>322</v>
      </c>
      <c r="B12" s="93">
        <v>0.53773584905660377</v>
      </c>
      <c r="C12" s="93">
        <v>0.66269841269841268</v>
      </c>
      <c r="D12" s="93">
        <v>0.78629032258064513</v>
      </c>
      <c r="E12" s="93">
        <v>0.78707224334600756</v>
      </c>
      <c r="F12" s="93">
        <v>0.65775401069518713</v>
      </c>
    </row>
    <row r="13" spans="1:6" x14ac:dyDescent="0.2">
      <c r="A13" s="56" t="s">
        <v>323</v>
      </c>
      <c r="B13" s="94">
        <v>0.52230639730639727</v>
      </c>
      <c r="C13" s="94">
        <v>0.67295655375552288</v>
      </c>
      <c r="D13" s="94">
        <v>0.73996566663941798</v>
      </c>
      <c r="E13" s="94">
        <v>0.71573370191200181</v>
      </c>
      <c r="F13" s="94">
        <v>0.66637740612180496</v>
      </c>
    </row>
    <row r="15" spans="1:6" ht="28.5" customHeight="1" x14ac:dyDescent="0.2">
      <c r="A15" s="254" t="s">
        <v>229</v>
      </c>
      <c r="B15" s="255"/>
      <c r="C15" s="255"/>
      <c r="D15" s="255"/>
      <c r="E15" s="255"/>
      <c r="F15" s="256"/>
    </row>
    <row r="16" spans="1:6" x14ac:dyDescent="0.2">
      <c r="A16" s="51" t="str">
        <f>OSSI</f>
        <v>Other sensory/speech impairment</v>
      </c>
      <c r="B16" s="91">
        <v>43921</v>
      </c>
      <c r="C16" s="91">
        <v>44012</v>
      </c>
      <c r="D16" s="91">
        <v>44104</v>
      </c>
      <c r="E16" s="91">
        <v>44196</v>
      </c>
      <c r="F16" s="91">
        <v>44286</v>
      </c>
    </row>
    <row r="17" spans="1:6" x14ac:dyDescent="0.2">
      <c r="A17" s="53" t="s">
        <v>321</v>
      </c>
      <c r="B17" s="178">
        <v>53</v>
      </c>
      <c r="C17" s="178">
        <v>31</v>
      </c>
      <c r="D17" s="178">
        <v>29</v>
      </c>
      <c r="E17" s="178">
        <v>42</v>
      </c>
      <c r="F17" s="178">
        <v>35</v>
      </c>
    </row>
    <row r="18" spans="1:6" x14ac:dyDescent="0.2">
      <c r="A18" s="53" t="s">
        <v>322</v>
      </c>
      <c r="B18" s="93">
        <v>0.56603773584905659</v>
      </c>
      <c r="C18" s="93">
        <v>0.77419354838709675</v>
      </c>
      <c r="D18" s="93">
        <v>0.82758620689655171</v>
      </c>
      <c r="E18" s="93">
        <v>0.88095238095238093</v>
      </c>
      <c r="F18" s="93">
        <v>0.77142857142857146</v>
      </c>
    </row>
    <row r="19" spans="1:6" x14ac:dyDescent="0.2">
      <c r="A19" s="56" t="s">
        <v>323</v>
      </c>
      <c r="B19" s="94">
        <v>0.52230639730639727</v>
      </c>
      <c r="C19" s="94">
        <v>0.67295655375552288</v>
      </c>
      <c r="D19" s="94">
        <v>0.73996566663941798</v>
      </c>
      <c r="E19" s="94">
        <v>0.71573370191200181</v>
      </c>
      <c r="F19" s="94">
        <v>0.66637740612180496</v>
      </c>
    </row>
  </sheetData>
  <mergeCells count="3">
    <mergeCell ref="A3:F3"/>
    <mergeCell ref="A9:F9"/>
    <mergeCell ref="A15:F1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ColWidth="9" defaultRowHeight="14.25" x14ac:dyDescent="0.2"/>
  <cols>
    <col min="1" max="1" width="35.28515625" style="35" customWidth="1"/>
    <col min="2" max="6" width="9.42578125" style="35" customWidth="1"/>
    <col min="7" max="16384" width="9" style="35"/>
  </cols>
  <sheetData>
    <row r="1" spans="1:6" ht="15" x14ac:dyDescent="0.25">
      <c r="A1" s="44" t="s">
        <v>143</v>
      </c>
    </row>
    <row r="3" spans="1:6" ht="33" customHeight="1" x14ac:dyDescent="0.2">
      <c r="A3" s="254" t="s">
        <v>251</v>
      </c>
      <c r="B3" s="255"/>
      <c r="C3" s="255"/>
      <c r="D3" s="255"/>
      <c r="E3" s="255"/>
      <c r="F3" s="256"/>
    </row>
    <row r="4" spans="1:6" x14ac:dyDescent="0.2">
      <c r="A4" s="51" t="str">
        <f>HI</f>
        <v>Hearing impairment</v>
      </c>
      <c r="B4" s="91">
        <v>43921</v>
      </c>
      <c r="C4" s="91">
        <v>44012</v>
      </c>
      <c r="D4" s="91">
        <v>44104</v>
      </c>
      <c r="E4" s="91">
        <v>44196</v>
      </c>
      <c r="F4" s="91">
        <v>44286</v>
      </c>
    </row>
    <row r="5" spans="1:6" x14ac:dyDescent="0.2">
      <c r="A5" s="53" t="s">
        <v>321</v>
      </c>
      <c r="B5" s="178">
        <v>289</v>
      </c>
      <c r="C5" s="178">
        <v>383</v>
      </c>
      <c r="D5" s="178">
        <v>250</v>
      </c>
      <c r="E5" s="178">
        <v>211</v>
      </c>
      <c r="F5" s="178">
        <v>182</v>
      </c>
    </row>
    <row r="6" spans="1:6" x14ac:dyDescent="0.2">
      <c r="A6" s="53" t="s">
        <v>322</v>
      </c>
      <c r="B6" s="93">
        <v>0.48096885813148788</v>
      </c>
      <c r="C6" s="93">
        <v>0.80678851174934729</v>
      </c>
      <c r="D6" s="93">
        <v>0.98399999999999999</v>
      </c>
      <c r="E6" s="93">
        <v>0.97156398104265407</v>
      </c>
      <c r="F6" s="93">
        <v>0.86813186813186816</v>
      </c>
    </row>
    <row r="7" spans="1:6" x14ac:dyDescent="0.2">
      <c r="A7" s="56" t="s">
        <v>323</v>
      </c>
      <c r="B7" s="94">
        <v>0.50893854748603351</v>
      </c>
      <c r="C7" s="94">
        <v>0.85416666666666663</v>
      </c>
      <c r="D7" s="94">
        <v>0.98890496864447663</v>
      </c>
      <c r="E7" s="94">
        <v>0.97763746382530914</v>
      </c>
      <c r="F7" s="94">
        <v>0.91421542410953038</v>
      </c>
    </row>
    <row r="9" spans="1:6" ht="32.25" customHeight="1" x14ac:dyDescent="0.2">
      <c r="A9" s="254" t="s">
        <v>252</v>
      </c>
      <c r="B9" s="255"/>
      <c r="C9" s="255"/>
      <c r="D9" s="255"/>
      <c r="E9" s="255"/>
      <c r="F9" s="256"/>
    </row>
    <row r="10" spans="1:6" x14ac:dyDescent="0.2">
      <c r="A10" s="51" t="str">
        <f>VI</f>
        <v>Visual impairment</v>
      </c>
      <c r="B10" s="91">
        <v>43921</v>
      </c>
      <c r="C10" s="91">
        <v>44012</v>
      </c>
      <c r="D10" s="91">
        <v>44104</v>
      </c>
      <c r="E10" s="91">
        <v>44196</v>
      </c>
      <c r="F10" s="91">
        <v>44286</v>
      </c>
    </row>
    <row r="11" spans="1:6" x14ac:dyDescent="0.2">
      <c r="A11" s="53" t="s">
        <v>321</v>
      </c>
      <c r="B11" s="178">
        <v>329</v>
      </c>
      <c r="C11" s="178">
        <v>403</v>
      </c>
      <c r="D11" s="178">
        <v>174</v>
      </c>
      <c r="E11" s="178">
        <v>180</v>
      </c>
      <c r="F11" s="178">
        <v>170</v>
      </c>
    </row>
    <row r="12" spans="1:6" x14ac:dyDescent="0.2">
      <c r="A12" s="53" t="s">
        <v>322</v>
      </c>
      <c r="B12" s="93">
        <v>0.49240121580547114</v>
      </c>
      <c r="C12" s="93">
        <v>0.83374689826302728</v>
      </c>
      <c r="D12" s="93">
        <v>0.98275862068965514</v>
      </c>
      <c r="E12" s="93">
        <v>0.97222222222222221</v>
      </c>
      <c r="F12" s="93">
        <v>0.88235294117647056</v>
      </c>
    </row>
    <row r="13" spans="1:6" x14ac:dyDescent="0.2">
      <c r="A13" s="56" t="s">
        <v>323</v>
      </c>
      <c r="B13" s="94">
        <v>0.50893854748603351</v>
      </c>
      <c r="C13" s="94">
        <v>0.85416666666666663</v>
      </c>
      <c r="D13" s="94">
        <v>0.98890496864447663</v>
      </c>
      <c r="E13" s="94">
        <v>0.97763746382530914</v>
      </c>
      <c r="F13" s="94">
        <v>0.91421542410953038</v>
      </c>
    </row>
    <row r="15" spans="1:6" ht="30.75" customHeight="1" x14ac:dyDescent="0.2">
      <c r="A15" s="254" t="s">
        <v>253</v>
      </c>
      <c r="B15" s="255"/>
      <c r="C15" s="255"/>
      <c r="D15" s="255"/>
      <c r="E15" s="255"/>
      <c r="F15" s="256"/>
    </row>
    <row r="16" spans="1:6" x14ac:dyDescent="0.2">
      <c r="A16" s="51" t="str">
        <f>OSSI</f>
        <v>Other sensory/speech impairment</v>
      </c>
      <c r="B16" s="91">
        <v>43921</v>
      </c>
      <c r="C16" s="91">
        <v>44012</v>
      </c>
      <c r="D16" s="91">
        <v>44104</v>
      </c>
      <c r="E16" s="91">
        <v>44196</v>
      </c>
      <c r="F16" s="91">
        <v>44286</v>
      </c>
    </row>
    <row r="17" spans="1:6" x14ac:dyDescent="0.2">
      <c r="A17" s="53" t="s">
        <v>321</v>
      </c>
      <c r="B17" s="178">
        <v>116</v>
      </c>
      <c r="C17" s="178">
        <v>111</v>
      </c>
      <c r="D17" s="178">
        <v>68</v>
      </c>
      <c r="E17" s="178">
        <v>51</v>
      </c>
      <c r="F17" s="178">
        <v>39</v>
      </c>
    </row>
    <row r="18" spans="1:6" x14ac:dyDescent="0.2">
      <c r="A18" s="53" t="s">
        <v>322</v>
      </c>
      <c r="B18" s="93">
        <v>0.78448275862068961</v>
      </c>
      <c r="C18" s="93">
        <v>0.90990990990990994</v>
      </c>
      <c r="D18" s="93">
        <v>1</v>
      </c>
      <c r="E18" s="93">
        <v>0.96078431372549022</v>
      </c>
      <c r="F18" s="93">
        <v>0.92307692307692313</v>
      </c>
    </row>
    <row r="19" spans="1:6" x14ac:dyDescent="0.2">
      <c r="A19" s="56" t="s">
        <v>323</v>
      </c>
      <c r="B19" s="94">
        <v>0.50893854748603351</v>
      </c>
      <c r="C19" s="94">
        <v>0.85416666666666663</v>
      </c>
      <c r="D19" s="94">
        <v>0.98890496864447663</v>
      </c>
      <c r="E19" s="94">
        <v>0.97763746382530914</v>
      </c>
      <c r="F19" s="94">
        <v>0.91421542410953038</v>
      </c>
    </row>
  </sheetData>
  <mergeCells count="3">
    <mergeCell ref="A3:F3"/>
    <mergeCell ref="A9:F9"/>
    <mergeCell ref="A15:F1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ColWidth="9" defaultRowHeight="14.25" x14ac:dyDescent="0.2"/>
  <cols>
    <col min="1" max="1" width="25.5703125" style="35" customWidth="1"/>
    <col min="2" max="16384" width="9" style="35"/>
  </cols>
  <sheetData>
    <row r="1" spans="1:10" ht="15" x14ac:dyDescent="0.25">
      <c r="A1" s="44" t="s">
        <v>144</v>
      </c>
    </row>
    <row r="3" spans="1:10" x14ac:dyDescent="0.2">
      <c r="A3" s="254" t="s">
        <v>145</v>
      </c>
      <c r="B3" s="255"/>
      <c r="C3" s="255"/>
      <c r="D3" s="255"/>
      <c r="E3" s="255"/>
      <c r="F3" s="255"/>
      <c r="G3" s="255"/>
      <c r="H3" s="255"/>
      <c r="I3" s="255"/>
      <c r="J3" s="256"/>
    </row>
    <row r="4" spans="1:10" x14ac:dyDescent="0.2">
      <c r="A4" s="51" t="s">
        <v>146</v>
      </c>
      <c r="B4" s="91">
        <v>43525</v>
      </c>
      <c r="C4" s="91">
        <v>43617</v>
      </c>
      <c r="D4" s="91">
        <v>43709</v>
      </c>
      <c r="E4" s="91">
        <v>43800</v>
      </c>
      <c r="F4" s="91">
        <v>43891</v>
      </c>
      <c r="G4" s="109">
        <v>43983</v>
      </c>
      <c r="H4" s="91">
        <v>44075</v>
      </c>
      <c r="I4" s="109">
        <v>44166</v>
      </c>
      <c r="J4" s="91">
        <v>44256</v>
      </c>
    </row>
    <row r="5" spans="1:10" x14ac:dyDescent="0.2">
      <c r="A5" s="53" t="s">
        <v>324</v>
      </c>
      <c r="B5" s="93">
        <v>0.22559113021835051</v>
      </c>
      <c r="C5" s="93">
        <v>0.24065374828733607</v>
      </c>
      <c r="D5" s="93">
        <v>0.25989304812834224</v>
      </c>
      <c r="E5" s="93">
        <v>0.24931148443954834</v>
      </c>
      <c r="F5" s="93">
        <v>0.26876787416587228</v>
      </c>
      <c r="G5" s="93">
        <v>0.27737797246558199</v>
      </c>
      <c r="H5" s="93">
        <v>0.29814924782264451</v>
      </c>
      <c r="I5" s="93">
        <v>0.32355039718403655</v>
      </c>
      <c r="J5" s="93">
        <v>0.3468887346749942</v>
      </c>
    </row>
    <row r="6" spans="1:10" x14ac:dyDescent="0.2">
      <c r="A6" s="53" t="s">
        <v>325</v>
      </c>
      <c r="B6" s="93">
        <v>0.20941282950560017</v>
      </c>
      <c r="C6" s="93">
        <v>0.22558230573497748</v>
      </c>
      <c r="D6" s="93">
        <v>0.22533936651583711</v>
      </c>
      <c r="E6" s="93">
        <v>0.23622968879096667</v>
      </c>
      <c r="F6" s="93">
        <v>0.22336749285033364</v>
      </c>
      <c r="G6" s="93">
        <v>0.21276595744680851</v>
      </c>
      <c r="H6" s="93">
        <v>0.18868764845605701</v>
      </c>
      <c r="I6" s="93">
        <v>0.15934928411739524</v>
      </c>
      <c r="J6" s="93">
        <v>0.13328706916493177</v>
      </c>
    </row>
    <row r="7" spans="1:10" x14ac:dyDescent="0.2">
      <c r="A7" s="53" t="s">
        <v>326</v>
      </c>
      <c r="B7" s="93">
        <v>0.19911754723385003</v>
      </c>
      <c r="C7" s="93">
        <v>0.21559992170679193</v>
      </c>
      <c r="D7" s="93">
        <v>0.22945290004113533</v>
      </c>
      <c r="E7" s="93">
        <v>0.25234095290553565</v>
      </c>
      <c r="F7" s="93">
        <v>0.27371306005719731</v>
      </c>
      <c r="G7" s="93">
        <v>0.28879849812265329</v>
      </c>
      <c r="H7" s="93">
        <v>0.30220704671417259</v>
      </c>
      <c r="I7" s="93">
        <v>0.31712885886885794</v>
      </c>
      <c r="J7" s="93">
        <v>0.33083506823964837</v>
      </c>
    </row>
    <row r="8" spans="1:10" x14ac:dyDescent="0.2">
      <c r="A8" s="56" t="s">
        <v>327</v>
      </c>
      <c r="B8" s="94">
        <v>0.36587849304219933</v>
      </c>
      <c r="C8" s="94">
        <v>0.31816402427089452</v>
      </c>
      <c r="D8" s="94">
        <v>0.28531468531468529</v>
      </c>
      <c r="E8" s="94">
        <v>0.26211787386394936</v>
      </c>
      <c r="F8" s="94">
        <v>0.23415157292659683</v>
      </c>
      <c r="G8" s="94">
        <v>0.22105757196495621</v>
      </c>
      <c r="H8" s="94">
        <v>0.21095605700712589</v>
      </c>
      <c r="I8" s="94">
        <v>0.19997145982971032</v>
      </c>
      <c r="J8" s="94">
        <v>0.18898912792042563</v>
      </c>
    </row>
    <row r="10" spans="1:10" x14ac:dyDescent="0.2">
      <c r="A10" s="254" t="s">
        <v>147</v>
      </c>
      <c r="B10" s="255"/>
      <c r="C10" s="255"/>
      <c r="D10" s="255"/>
      <c r="E10" s="255"/>
      <c r="F10" s="255"/>
      <c r="G10" s="255"/>
      <c r="H10" s="255"/>
      <c r="I10" s="255"/>
      <c r="J10" s="256"/>
    </row>
    <row r="11" spans="1:10" x14ac:dyDescent="0.2">
      <c r="A11" s="51" t="s">
        <v>146</v>
      </c>
      <c r="B11" s="91">
        <v>43525</v>
      </c>
      <c r="C11" s="91">
        <v>43617</v>
      </c>
      <c r="D11" s="91">
        <v>43709</v>
      </c>
      <c r="E11" s="91">
        <v>43800</v>
      </c>
      <c r="F11" s="91">
        <v>43891</v>
      </c>
      <c r="G11" s="91">
        <v>43983</v>
      </c>
      <c r="H11" s="91">
        <v>44075</v>
      </c>
      <c r="I11" s="91">
        <v>44166</v>
      </c>
      <c r="J11" s="91">
        <v>44256</v>
      </c>
    </row>
    <row r="12" spans="1:10" x14ac:dyDescent="0.2">
      <c r="A12" s="53" t="s">
        <v>324</v>
      </c>
      <c r="B12" s="93">
        <v>0.16763389156027192</v>
      </c>
      <c r="C12" s="93">
        <v>0.17726309415682712</v>
      </c>
      <c r="D12" s="93">
        <v>0.18336917562724014</v>
      </c>
      <c r="E12" s="93">
        <v>0.1950485569689509</v>
      </c>
      <c r="F12" s="93">
        <v>0.20868768808059662</v>
      </c>
      <c r="G12" s="93">
        <v>0.22654846052473943</v>
      </c>
      <c r="H12" s="93">
        <v>0.23440632000943284</v>
      </c>
      <c r="I12" s="93">
        <v>0.23998157531091663</v>
      </c>
      <c r="J12" s="93">
        <v>0.24677820483834501</v>
      </c>
    </row>
    <row r="13" spans="1:10" x14ac:dyDescent="0.2">
      <c r="A13" s="53" t="s">
        <v>325</v>
      </c>
      <c r="B13" s="93">
        <v>0.16697065163322833</v>
      </c>
      <c r="C13" s="93">
        <v>0.17045110505600969</v>
      </c>
      <c r="D13" s="93">
        <v>0.1724731182795699</v>
      </c>
      <c r="E13" s="93">
        <v>0.17138558336752838</v>
      </c>
      <c r="F13" s="93">
        <v>0.1657726023812639</v>
      </c>
      <c r="G13" s="93">
        <v>0.15861986342398465</v>
      </c>
      <c r="H13" s="93">
        <v>0.15116141964390992</v>
      </c>
      <c r="I13" s="93">
        <v>0.14256103178258867</v>
      </c>
      <c r="J13" s="93">
        <v>0.13361971512548043</v>
      </c>
    </row>
    <row r="14" spans="1:10" x14ac:dyDescent="0.2">
      <c r="A14" s="53" t="s">
        <v>326</v>
      </c>
      <c r="B14" s="93">
        <v>0.30127673685955897</v>
      </c>
      <c r="C14" s="93">
        <v>0.32879200726612173</v>
      </c>
      <c r="D14" s="93">
        <v>0.34724014336917564</v>
      </c>
      <c r="E14" s="93">
        <v>0.36793872247298592</v>
      </c>
      <c r="F14" s="93">
        <v>0.3913384796545859</v>
      </c>
      <c r="G14" s="93">
        <v>0.40433688750449265</v>
      </c>
      <c r="H14" s="93">
        <v>0.41775733993632824</v>
      </c>
      <c r="I14" s="93">
        <v>0.43344081068631968</v>
      </c>
      <c r="J14" s="93">
        <v>0.4501469590775492</v>
      </c>
    </row>
    <row r="15" spans="1:10" x14ac:dyDescent="0.2">
      <c r="A15" s="56" t="s">
        <v>327</v>
      </c>
      <c r="B15" s="94">
        <v>0.36411871994694078</v>
      </c>
      <c r="C15" s="94">
        <v>0.32349379352104146</v>
      </c>
      <c r="D15" s="94">
        <v>0.29691756272401437</v>
      </c>
      <c r="E15" s="94">
        <v>0.26562713719053477</v>
      </c>
      <c r="F15" s="94">
        <v>0.23420122988355363</v>
      </c>
      <c r="G15" s="94">
        <v>0.21049478854678327</v>
      </c>
      <c r="H15" s="94">
        <v>0.19667492041032897</v>
      </c>
      <c r="I15" s="94">
        <v>0.18401658222017503</v>
      </c>
      <c r="J15" s="94">
        <v>0.16945512095862536</v>
      </c>
    </row>
    <row r="17" spans="1:10" x14ac:dyDescent="0.2">
      <c r="A17" s="254" t="s">
        <v>230</v>
      </c>
      <c r="B17" s="255"/>
      <c r="C17" s="255"/>
      <c r="D17" s="255"/>
      <c r="E17" s="255"/>
      <c r="F17" s="255"/>
      <c r="G17" s="255"/>
      <c r="H17" s="255"/>
      <c r="I17" s="255"/>
      <c r="J17" s="256"/>
    </row>
    <row r="18" spans="1:10" x14ac:dyDescent="0.2">
      <c r="A18" s="63" t="s">
        <v>146</v>
      </c>
      <c r="B18" s="98">
        <v>43525</v>
      </c>
      <c r="C18" s="98">
        <v>43617</v>
      </c>
      <c r="D18" s="98">
        <v>43709</v>
      </c>
      <c r="E18" s="98">
        <v>43800</v>
      </c>
      <c r="F18" s="98">
        <v>43891</v>
      </c>
      <c r="G18" s="98">
        <v>43983</v>
      </c>
      <c r="H18" s="98">
        <v>44075</v>
      </c>
      <c r="I18" s="98">
        <v>44166</v>
      </c>
      <c r="J18" s="98">
        <v>44256</v>
      </c>
    </row>
    <row r="19" spans="1:10" x14ac:dyDescent="0.2">
      <c r="A19" s="80" t="s">
        <v>324</v>
      </c>
      <c r="B19" s="80">
        <v>0.23756432246998285</v>
      </c>
      <c r="C19" s="80">
        <v>0.25634725634725636</v>
      </c>
      <c r="D19" s="80">
        <v>0.26725521669341895</v>
      </c>
      <c r="E19" s="80">
        <v>0.2810639142516872</v>
      </c>
      <c r="F19" s="80">
        <v>0.29336530775379699</v>
      </c>
      <c r="G19" s="80">
        <v>0.28103277060575971</v>
      </c>
      <c r="H19" s="80">
        <v>0.28585591539986782</v>
      </c>
      <c r="I19" s="80">
        <v>0.29644533869885981</v>
      </c>
      <c r="J19" s="80">
        <v>0.29379118973291712</v>
      </c>
    </row>
    <row r="20" spans="1:10" x14ac:dyDescent="0.2">
      <c r="A20" s="75" t="s">
        <v>325</v>
      </c>
      <c r="B20" s="75">
        <v>6.4751286449399661E-2</v>
      </c>
      <c r="C20" s="75">
        <v>6.8796068796068796E-2</v>
      </c>
      <c r="D20" s="75">
        <v>7.02247191011236E-2</v>
      </c>
      <c r="E20" s="75">
        <v>7.3441842000793969E-2</v>
      </c>
      <c r="F20" s="75">
        <v>6.6346922462030375E-2</v>
      </c>
      <c r="G20" s="75">
        <v>6.6203243958953994E-2</v>
      </c>
      <c r="H20" s="75">
        <v>6.3450099140779911E-2</v>
      </c>
      <c r="I20" s="75">
        <v>6.1032863849765258E-2</v>
      </c>
      <c r="J20" s="75">
        <v>5.8619493583073189E-2</v>
      </c>
    </row>
    <row r="21" spans="1:10" x14ac:dyDescent="0.2">
      <c r="A21" s="75" t="s">
        <v>326</v>
      </c>
      <c r="B21" s="75">
        <v>0.12135506003430527</v>
      </c>
      <c r="C21" s="75">
        <v>0.14455364455364456</v>
      </c>
      <c r="D21" s="75">
        <v>0.17776886035313003</v>
      </c>
      <c r="E21" s="75">
        <v>0.1945216355696705</v>
      </c>
      <c r="F21" s="75">
        <v>0.22302158273381295</v>
      </c>
      <c r="G21" s="75">
        <v>0.24826216484607747</v>
      </c>
      <c r="H21" s="75">
        <v>0.26239259748843358</v>
      </c>
      <c r="I21" s="75">
        <v>0.27498323272971159</v>
      </c>
      <c r="J21" s="75">
        <v>0.2976066597294485</v>
      </c>
    </row>
    <row r="22" spans="1:10" x14ac:dyDescent="0.2">
      <c r="A22" s="77" t="s">
        <v>327</v>
      </c>
      <c r="B22" s="77">
        <v>0.57632933104631223</v>
      </c>
      <c r="C22" s="77">
        <v>0.53030303030303028</v>
      </c>
      <c r="D22" s="77">
        <v>0.48475120385232739</v>
      </c>
      <c r="E22" s="77">
        <v>0.45097260817784834</v>
      </c>
      <c r="F22" s="77">
        <v>0.41726618705035967</v>
      </c>
      <c r="G22" s="77">
        <v>0.40450182058920886</v>
      </c>
      <c r="H22" s="77">
        <v>0.38830138797091873</v>
      </c>
      <c r="I22" s="77">
        <v>0.3675385647216633</v>
      </c>
      <c r="J22" s="77">
        <v>0.34998265695456121</v>
      </c>
    </row>
  </sheetData>
  <mergeCells count="3">
    <mergeCell ref="A3:J3"/>
    <mergeCell ref="A10:J10"/>
    <mergeCell ref="A17:J17"/>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ColWidth="9" defaultRowHeight="14.25" x14ac:dyDescent="0.2"/>
  <cols>
    <col min="1" max="1" width="25" style="35" customWidth="1"/>
    <col min="2" max="2" width="15" style="35" customWidth="1"/>
    <col min="3" max="5" width="13.7109375" style="35" customWidth="1"/>
    <col min="6" max="16384" width="9" style="35"/>
  </cols>
  <sheetData>
    <row r="1" spans="1:5" ht="15" x14ac:dyDescent="0.25">
      <c r="A1" s="44" t="s">
        <v>148</v>
      </c>
    </row>
    <row r="3" spans="1:5" ht="27.4" customHeight="1" x14ac:dyDescent="0.2">
      <c r="A3" s="254" t="s">
        <v>149</v>
      </c>
      <c r="B3" s="255"/>
      <c r="C3" s="255"/>
      <c r="D3" s="255"/>
      <c r="E3" s="256"/>
    </row>
    <row r="4" spans="1:5" ht="28.5" x14ac:dyDescent="0.2">
      <c r="A4" s="51" t="s">
        <v>150</v>
      </c>
      <c r="B4" s="156" t="s">
        <v>328</v>
      </c>
      <c r="C4" s="156" t="s">
        <v>329</v>
      </c>
      <c r="D4" s="156" t="s">
        <v>256</v>
      </c>
      <c r="E4" s="156" t="s">
        <v>330</v>
      </c>
    </row>
    <row r="5" spans="1:5" x14ac:dyDescent="0.2">
      <c r="A5" s="53" t="s">
        <v>331</v>
      </c>
      <c r="B5" s="101">
        <v>5.0624991331338067E-3</v>
      </c>
      <c r="C5" s="185">
        <v>2.1656246291739064E-2</v>
      </c>
      <c r="D5" s="185">
        <f>SUM(B5:C5)</f>
        <v>2.6718745424872872E-2</v>
      </c>
      <c r="E5" s="101">
        <v>2.0591809547001169E-2</v>
      </c>
    </row>
    <row r="6" spans="1:5" x14ac:dyDescent="0.2">
      <c r="A6" s="53" t="s">
        <v>332</v>
      </c>
      <c r="B6" s="99">
        <v>1.6742847504945431E-3</v>
      </c>
      <c r="C6" s="100">
        <v>5.4092276554439083E-3</v>
      </c>
      <c r="D6" s="100">
        <f t="shared" ref="D6:D8" si="0">SUM(B6:C6)</f>
        <v>7.0835124059384514E-3</v>
      </c>
      <c r="E6" s="99">
        <v>1.5864795810158178E-2</v>
      </c>
    </row>
    <row r="7" spans="1:5" x14ac:dyDescent="0.2">
      <c r="A7" s="53" t="s">
        <v>333</v>
      </c>
      <c r="B7" s="99">
        <v>2.1522697693256427E-3</v>
      </c>
      <c r="C7" s="100">
        <v>2.1522697693256427E-3</v>
      </c>
      <c r="D7" s="100">
        <f t="shared" si="0"/>
        <v>4.3045395386512855E-3</v>
      </c>
      <c r="E7" s="99">
        <v>1.5660025054484081E-2</v>
      </c>
    </row>
    <row r="8" spans="1:5" x14ac:dyDescent="0.2">
      <c r="A8" s="56" t="s">
        <v>334</v>
      </c>
      <c r="B8" s="71">
        <v>2.7352180466581415E-3</v>
      </c>
      <c r="C8" s="102">
        <v>4.0377028307810661E-3</v>
      </c>
      <c r="D8" s="102">
        <f t="shared" si="0"/>
        <v>6.7729208774392081E-3</v>
      </c>
      <c r="E8" s="71">
        <v>1.4822641250347091E-2</v>
      </c>
    </row>
    <row r="10" spans="1:5" ht="27.4" customHeight="1" x14ac:dyDescent="0.2">
      <c r="A10" s="254" t="s">
        <v>254</v>
      </c>
      <c r="B10" s="255"/>
      <c r="C10" s="255"/>
      <c r="D10" s="255"/>
      <c r="E10" s="256"/>
    </row>
    <row r="11" spans="1:5" ht="28.5" x14ac:dyDescent="0.2">
      <c r="A11" s="51" t="s">
        <v>150</v>
      </c>
      <c r="B11" s="156" t="s">
        <v>335</v>
      </c>
      <c r="C11" s="156" t="s">
        <v>336</v>
      </c>
      <c r="D11" s="156" t="s">
        <v>257</v>
      </c>
      <c r="E11" s="156" t="s">
        <v>330</v>
      </c>
    </row>
    <row r="12" spans="1:5" x14ac:dyDescent="0.2">
      <c r="A12" s="53" t="s">
        <v>331</v>
      </c>
      <c r="B12" s="101">
        <v>1.0813801909116396E-2</v>
      </c>
      <c r="C12" s="101">
        <v>4.8836524750848244E-3</v>
      </c>
      <c r="D12" s="101">
        <f>SUM(B12:C12)</f>
        <v>1.5697454384201219E-2</v>
      </c>
      <c r="E12" s="115">
        <v>2.0591809547001169E-2</v>
      </c>
    </row>
    <row r="13" spans="1:5" x14ac:dyDescent="0.2">
      <c r="A13" s="53" t="s">
        <v>332</v>
      </c>
      <c r="B13" s="99">
        <v>1.0027115436467199E-2</v>
      </c>
      <c r="C13" s="99">
        <v>4.8278703953360579E-3</v>
      </c>
      <c r="D13" s="99">
        <f t="shared" ref="D13:D15" si="1">SUM(B13:C13)</f>
        <v>1.4854985831803256E-2</v>
      </c>
      <c r="E13" s="103">
        <v>1.5864795810158178E-2</v>
      </c>
    </row>
    <row r="14" spans="1:5" x14ac:dyDescent="0.2">
      <c r="A14" s="53" t="s">
        <v>333</v>
      </c>
      <c r="B14" s="99">
        <v>1.2717917745851048E-2</v>
      </c>
      <c r="C14" s="99">
        <v>4.5042625349889127E-3</v>
      </c>
      <c r="D14" s="99">
        <f t="shared" si="1"/>
        <v>1.7222180280839959E-2</v>
      </c>
      <c r="E14" s="103">
        <v>1.5660025054484081E-2</v>
      </c>
    </row>
    <row r="15" spans="1:5" x14ac:dyDescent="0.2">
      <c r="A15" s="56" t="s">
        <v>334</v>
      </c>
      <c r="B15" s="71">
        <v>1.1329605413378963E-2</v>
      </c>
      <c r="C15" s="71">
        <v>4.1904020022086571E-3</v>
      </c>
      <c r="D15" s="71">
        <f t="shared" si="1"/>
        <v>1.5520007415587619E-2</v>
      </c>
      <c r="E15" s="73">
        <v>1.4822641250347091E-2</v>
      </c>
    </row>
    <row r="17" spans="1:5" ht="27.4" customHeight="1" x14ac:dyDescent="0.2">
      <c r="A17" s="254" t="s">
        <v>255</v>
      </c>
      <c r="B17" s="255"/>
      <c r="C17" s="255"/>
      <c r="D17" s="255"/>
      <c r="E17" s="256"/>
    </row>
    <row r="18" spans="1:5" ht="30.4" customHeight="1" x14ac:dyDescent="0.2">
      <c r="A18" s="51" t="s">
        <v>150</v>
      </c>
      <c r="B18" s="156" t="s">
        <v>337</v>
      </c>
      <c r="C18" s="156" t="s">
        <v>338</v>
      </c>
      <c r="D18" s="156" t="s">
        <v>258</v>
      </c>
      <c r="E18" s="156" t="s">
        <v>330</v>
      </c>
    </row>
    <row r="19" spans="1:5" x14ac:dyDescent="0.2">
      <c r="A19" s="53" t="s">
        <v>331</v>
      </c>
      <c r="B19" s="101">
        <v>1.4885018331002036E-3</v>
      </c>
      <c r="C19" s="101">
        <v>0.15530035792012126</v>
      </c>
      <c r="D19" s="101">
        <f>SUM(B19:C19)</f>
        <v>0.15678885975322146</v>
      </c>
      <c r="E19" s="115">
        <v>2.0591809547001169E-2</v>
      </c>
    </row>
    <row r="20" spans="1:5" x14ac:dyDescent="0.2">
      <c r="A20" s="53" t="s">
        <v>332</v>
      </c>
      <c r="B20" s="99">
        <v>8.4524198235875808E-4</v>
      </c>
      <c r="C20" s="99">
        <v>9.8893311935974698E-2</v>
      </c>
      <c r="D20" s="99">
        <f t="shared" ref="D20:D22" si="2">SUM(B20:C20)</f>
        <v>9.9738553918333459E-2</v>
      </c>
      <c r="E20" s="103">
        <v>1.5864795810158178E-2</v>
      </c>
    </row>
    <row r="21" spans="1:5" x14ac:dyDescent="0.2">
      <c r="A21" s="53" t="s">
        <v>333</v>
      </c>
      <c r="B21" s="99">
        <v>1.8196338996299918E-3</v>
      </c>
      <c r="C21" s="99">
        <v>5.3497236649121753E-2</v>
      </c>
      <c r="D21" s="99">
        <f t="shared" si="2"/>
        <v>5.5316870548751743E-2</v>
      </c>
      <c r="E21" s="103">
        <v>1.5660025054484081E-2</v>
      </c>
    </row>
    <row r="22" spans="1:5" x14ac:dyDescent="0.2">
      <c r="A22" s="56" t="s">
        <v>334</v>
      </c>
      <c r="B22" s="71">
        <v>1.8286710571472193E-3</v>
      </c>
      <c r="C22" s="71">
        <v>5.7603138300137406E-2</v>
      </c>
      <c r="D22" s="71">
        <f t="shared" si="2"/>
        <v>5.9431809357284628E-2</v>
      </c>
      <c r="E22" s="73">
        <v>1.4822641250347091E-2</v>
      </c>
    </row>
  </sheetData>
  <mergeCells count="3">
    <mergeCell ref="A3:E3"/>
    <mergeCell ref="A10:E10"/>
    <mergeCell ref="A17:E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election activeCell="B1" sqref="B1"/>
    </sheetView>
  </sheetViews>
  <sheetFormatPr defaultColWidth="9" defaultRowHeight="14.25" x14ac:dyDescent="0.2"/>
  <cols>
    <col min="1" max="1" width="15.7109375" style="35" customWidth="1"/>
    <col min="2" max="2" width="11.85546875" style="35" customWidth="1"/>
    <col min="3" max="4" width="13.140625" style="35" customWidth="1"/>
    <col min="5" max="16384" width="9" style="35"/>
  </cols>
  <sheetData>
    <row r="1" spans="1:4" ht="15" x14ac:dyDescent="0.25">
      <c r="A1" s="44" t="s">
        <v>151</v>
      </c>
    </row>
    <row r="3" spans="1:4" ht="30" customHeight="1" x14ac:dyDescent="0.2">
      <c r="A3" s="254" t="s">
        <v>152</v>
      </c>
      <c r="B3" s="255"/>
      <c r="C3" s="255"/>
      <c r="D3" s="256"/>
    </row>
    <row r="4" spans="1:4" ht="28.5" x14ac:dyDescent="0.2">
      <c r="A4" s="63" t="s">
        <v>153</v>
      </c>
      <c r="B4" s="167" t="s">
        <v>339</v>
      </c>
      <c r="C4" s="161" t="s">
        <v>340</v>
      </c>
      <c r="D4" s="171" t="s">
        <v>91</v>
      </c>
    </row>
    <row r="5" spans="1:4" x14ac:dyDescent="0.2">
      <c r="A5" s="168">
        <v>43100</v>
      </c>
      <c r="B5" s="104">
        <v>217</v>
      </c>
      <c r="C5" s="86">
        <v>4.6975717383592949E-2</v>
      </c>
      <c r="D5" s="87">
        <v>6.1322770604176333E-2</v>
      </c>
    </row>
    <row r="6" spans="1:4" x14ac:dyDescent="0.2">
      <c r="A6" s="169">
        <v>43190</v>
      </c>
      <c r="B6" s="69">
        <v>288</v>
      </c>
      <c r="C6" s="82">
        <v>4.7159074061027019E-2</v>
      </c>
      <c r="D6" s="83">
        <v>6.296577022031713E-2</v>
      </c>
    </row>
    <row r="7" spans="1:4" x14ac:dyDescent="0.2">
      <c r="A7" s="169">
        <v>43281</v>
      </c>
      <c r="B7" s="69">
        <v>370</v>
      </c>
      <c r="C7" s="82">
        <v>4.7068601984419318E-2</v>
      </c>
      <c r="D7" s="83">
        <v>6.4686475539178362E-2</v>
      </c>
    </row>
    <row r="8" spans="1:4" x14ac:dyDescent="0.2">
      <c r="A8" s="169">
        <v>43373</v>
      </c>
      <c r="B8" s="69">
        <v>456</v>
      </c>
      <c r="C8" s="82">
        <v>4.6124279578280997E-2</v>
      </c>
      <c r="D8" s="83">
        <v>6.5607332047726605E-2</v>
      </c>
    </row>
    <row r="9" spans="1:4" x14ac:dyDescent="0.2">
      <c r="A9" s="169">
        <v>43465</v>
      </c>
      <c r="B9" s="69">
        <v>555</v>
      </c>
      <c r="C9" s="82">
        <v>4.5385971820237431E-2</v>
      </c>
      <c r="D9" s="83">
        <v>6.5942835707080372E-2</v>
      </c>
    </row>
    <row r="10" spans="1:4" x14ac:dyDescent="0.2">
      <c r="A10" s="169">
        <v>43555</v>
      </c>
      <c r="B10" s="69">
        <v>642</v>
      </c>
      <c r="C10" s="82">
        <v>4.316912409308362E-2</v>
      </c>
      <c r="D10" s="83">
        <v>6.4554405177314603E-2</v>
      </c>
    </row>
    <row r="11" spans="1:4" x14ac:dyDescent="0.2">
      <c r="A11" s="169">
        <v>43646</v>
      </c>
      <c r="B11" s="69">
        <v>718</v>
      </c>
      <c r="C11" s="82">
        <v>4.03813503898365E-2</v>
      </c>
      <c r="D11" s="83">
        <v>6.2976319821478874E-2</v>
      </c>
    </row>
    <row r="12" spans="1:4" x14ac:dyDescent="0.2">
      <c r="A12" s="169">
        <v>43738</v>
      </c>
      <c r="B12" s="69">
        <v>804</v>
      </c>
      <c r="C12" s="82">
        <v>3.8086909496642736E-2</v>
      </c>
      <c r="D12" s="83">
        <v>6.1973452958069504E-2</v>
      </c>
    </row>
    <row r="13" spans="1:4" x14ac:dyDescent="0.2">
      <c r="A13" s="169">
        <v>43830</v>
      </c>
      <c r="B13" s="69">
        <v>884</v>
      </c>
      <c r="C13" s="82">
        <v>3.5375149470133385E-2</v>
      </c>
      <c r="D13" s="83">
        <v>6.1119681148266131E-2</v>
      </c>
    </row>
    <row r="14" spans="1:4" x14ac:dyDescent="0.2">
      <c r="A14" s="169">
        <v>43921</v>
      </c>
      <c r="B14" s="69">
        <v>945</v>
      </c>
      <c r="C14" s="82">
        <v>3.2220613574780482E-2</v>
      </c>
      <c r="D14" s="83">
        <v>6.0099500930441072E-2</v>
      </c>
    </row>
    <row r="15" spans="1:4" x14ac:dyDescent="0.2">
      <c r="A15" s="169">
        <v>44012</v>
      </c>
      <c r="B15" s="69">
        <v>1010</v>
      </c>
      <c r="C15" s="82">
        <v>2.9704665246465537E-2</v>
      </c>
      <c r="D15" s="83">
        <v>5.7820534752066007E-2</v>
      </c>
    </row>
    <row r="16" spans="1:4" x14ac:dyDescent="0.2">
      <c r="A16" s="169">
        <v>44104</v>
      </c>
      <c r="B16" s="69">
        <v>1098</v>
      </c>
      <c r="C16" s="82">
        <v>2.8200964659677374E-2</v>
      </c>
      <c r="D16" s="83">
        <v>5.6217072264233815E-2</v>
      </c>
    </row>
    <row r="17" spans="1:4" x14ac:dyDescent="0.2">
      <c r="A17" s="169">
        <v>44196</v>
      </c>
      <c r="B17" s="69">
        <v>1197</v>
      </c>
      <c r="C17" s="82">
        <v>2.7151096811846718E-2</v>
      </c>
      <c r="D17" s="83">
        <v>5.4811070335572858E-2</v>
      </c>
    </row>
    <row r="18" spans="1:4" x14ac:dyDescent="0.2">
      <c r="A18" s="170">
        <v>44286</v>
      </c>
      <c r="B18" s="106">
        <v>1267</v>
      </c>
      <c r="C18" s="84">
        <v>2.5632817080495213E-2</v>
      </c>
      <c r="D18" s="85">
        <v>5.3628926165985795E-2</v>
      </c>
    </row>
    <row r="19" spans="1:4" x14ac:dyDescent="0.2">
      <c r="A19" s="105"/>
    </row>
    <row r="20" spans="1:4" ht="31.5" customHeight="1" x14ac:dyDescent="0.2">
      <c r="A20" s="254" t="s">
        <v>154</v>
      </c>
      <c r="B20" s="255"/>
      <c r="C20" s="255"/>
      <c r="D20" s="256"/>
    </row>
    <row r="21" spans="1:4" ht="28.5" x14ac:dyDescent="0.2">
      <c r="A21" s="172" t="s">
        <v>153</v>
      </c>
      <c r="B21" s="167" t="s">
        <v>341</v>
      </c>
      <c r="C21" s="161" t="s">
        <v>342</v>
      </c>
      <c r="D21" s="171" t="s">
        <v>91</v>
      </c>
    </row>
    <row r="22" spans="1:4" x14ac:dyDescent="0.2">
      <c r="A22" s="173">
        <v>43100</v>
      </c>
      <c r="B22" s="107">
        <v>330</v>
      </c>
      <c r="C22" s="86">
        <v>9.2665910617430527E-2</v>
      </c>
      <c r="D22" s="87">
        <v>6.1322770604176333E-2</v>
      </c>
    </row>
    <row r="23" spans="1:4" x14ac:dyDescent="0.2">
      <c r="A23" s="174">
        <v>43190</v>
      </c>
      <c r="B23" s="68">
        <v>460</v>
      </c>
      <c r="C23" s="82">
        <v>9.6633458546607653E-2</v>
      </c>
      <c r="D23" s="83">
        <v>6.296577022031713E-2</v>
      </c>
    </row>
    <row r="24" spans="1:4" x14ac:dyDescent="0.2">
      <c r="A24" s="174">
        <v>43281</v>
      </c>
      <c r="B24" s="68">
        <v>614</v>
      </c>
      <c r="C24" s="82">
        <v>9.9755740190781733E-2</v>
      </c>
      <c r="D24" s="83">
        <v>6.4686475539178362E-2</v>
      </c>
    </row>
    <row r="25" spans="1:4" x14ac:dyDescent="0.2">
      <c r="A25" s="174">
        <v>43373</v>
      </c>
      <c r="B25" s="68">
        <v>795</v>
      </c>
      <c r="C25" s="82">
        <v>0.1029854856891301</v>
      </c>
      <c r="D25" s="83">
        <v>6.5607332047726605E-2</v>
      </c>
    </row>
    <row r="26" spans="1:4" x14ac:dyDescent="0.2">
      <c r="A26" s="174">
        <v>43465</v>
      </c>
      <c r="B26" s="68">
        <v>1012</v>
      </c>
      <c r="C26" s="82">
        <v>0.10704543414254704</v>
      </c>
      <c r="D26" s="83">
        <v>6.5942835707080372E-2</v>
      </c>
    </row>
    <row r="27" spans="1:4" x14ac:dyDescent="0.2">
      <c r="A27" s="174">
        <v>43555</v>
      </c>
      <c r="B27" s="68">
        <v>1216</v>
      </c>
      <c r="C27" s="82">
        <v>0.10737316715973168</v>
      </c>
      <c r="D27" s="83">
        <v>6.4554405177314603E-2</v>
      </c>
    </row>
    <row r="28" spans="1:4" x14ac:dyDescent="0.2">
      <c r="A28" s="174">
        <v>43646</v>
      </c>
      <c r="B28" s="68">
        <v>1395</v>
      </c>
      <c r="C28" s="82">
        <v>0.10498496584523255</v>
      </c>
      <c r="D28" s="83">
        <v>6.2976319821478874E-2</v>
      </c>
    </row>
    <row r="29" spans="1:4" x14ac:dyDescent="0.2">
      <c r="A29" s="174">
        <v>43738</v>
      </c>
      <c r="B29" s="68">
        <v>1598</v>
      </c>
      <c r="C29" s="82">
        <v>0.10417804046959471</v>
      </c>
      <c r="D29" s="83">
        <v>6.1973452958069504E-2</v>
      </c>
    </row>
    <row r="30" spans="1:4" x14ac:dyDescent="0.2">
      <c r="A30" s="174">
        <v>43830</v>
      </c>
      <c r="B30" s="68">
        <v>1752</v>
      </c>
      <c r="C30" s="82">
        <v>0.10022416912693978</v>
      </c>
      <c r="D30" s="83">
        <v>6.1119681148266131E-2</v>
      </c>
    </row>
    <row r="31" spans="1:4" x14ac:dyDescent="0.2">
      <c r="A31" s="174">
        <v>43921</v>
      </c>
      <c r="B31" s="68">
        <v>1894</v>
      </c>
      <c r="C31" s="82">
        <v>9.6131393259666811E-2</v>
      </c>
      <c r="D31" s="83">
        <v>6.0099500930441072E-2</v>
      </c>
    </row>
    <row r="32" spans="1:4" x14ac:dyDescent="0.2">
      <c r="A32" s="174">
        <v>44012</v>
      </c>
      <c r="B32" s="68">
        <v>2028</v>
      </c>
      <c r="C32" s="82">
        <v>9.2216703000198588E-2</v>
      </c>
      <c r="D32" s="83">
        <v>5.7820534752066007E-2</v>
      </c>
    </row>
    <row r="33" spans="1:4" x14ac:dyDescent="0.2">
      <c r="A33" s="174">
        <v>44104</v>
      </c>
      <c r="B33" s="68">
        <v>2140</v>
      </c>
      <c r="C33" s="82">
        <v>8.7922641169007817E-2</v>
      </c>
      <c r="D33" s="83">
        <v>5.6217072264233815E-2</v>
      </c>
    </row>
    <row r="34" spans="1:4" x14ac:dyDescent="0.2">
      <c r="A34" s="174">
        <v>44196</v>
      </c>
      <c r="B34" s="68">
        <v>2246</v>
      </c>
      <c r="C34" s="82">
        <v>8.3971502060237943E-2</v>
      </c>
      <c r="D34" s="83">
        <v>5.4811070335572858E-2</v>
      </c>
    </row>
    <row r="35" spans="1:4" x14ac:dyDescent="0.2">
      <c r="A35" s="175">
        <v>44286</v>
      </c>
      <c r="B35" s="108">
        <v>2365</v>
      </c>
      <c r="C35" s="84">
        <v>8.0948126020077699E-2</v>
      </c>
      <c r="D35" s="85">
        <v>5.3628926165985795E-2</v>
      </c>
    </row>
    <row r="37" spans="1:4" ht="29.65" customHeight="1" x14ac:dyDescent="0.2">
      <c r="A37" s="254" t="s">
        <v>236</v>
      </c>
      <c r="B37" s="255"/>
      <c r="C37" s="255"/>
      <c r="D37" s="256"/>
    </row>
    <row r="38" spans="1:4" ht="28.5" x14ac:dyDescent="0.2">
      <c r="A38" s="172" t="s">
        <v>153</v>
      </c>
      <c r="B38" s="167" t="s">
        <v>343</v>
      </c>
      <c r="C38" s="161" t="s">
        <v>344</v>
      </c>
      <c r="D38" s="171" t="s">
        <v>91</v>
      </c>
    </row>
    <row r="39" spans="1:4" x14ac:dyDescent="0.2">
      <c r="A39" s="173">
        <v>43100</v>
      </c>
      <c r="B39" s="107">
        <v>203</v>
      </c>
      <c r="C39" s="186">
        <v>3.8344844955932753E-2</v>
      </c>
      <c r="D39" s="86">
        <v>6.1322770604176333E-2</v>
      </c>
    </row>
    <row r="40" spans="1:4" x14ac:dyDescent="0.2">
      <c r="A40" s="174">
        <v>43190</v>
      </c>
      <c r="B40" s="68">
        <v>244</v>
      </c>
      <c r="C40" s="187">
        <v>3.696034371815609E-2</v>
      </c>
      <c r="D40" s="82">
        <v>6.296577022031713E-2</v>
      </c>
    </row>
    <row r="41" spans="1:4" x14ac:dyDescent="0.2">
      <c r="A41" s="174">
        <v>43281</v>
      </c>
      <c r="B41" s="68">
        <v>299</v>
      </c>
      <c r="C41" s="187">
        <v>3.7297968771644048E-2</v>
      </c>
      <c r="D41" s="82">
        <v>6.4686475539178362E-2</v>
      </c>
    </row>
    <row r="42" spans="1:4" x14ac:dyDescent="0.2">
      <c r="A42" s="174">
        <v>43373</v>
      </c>
      <c r="B42" s="68">
        <v>352</v>
      </c>
      <c r="C42" s="187">
        <v>3.6997227839232927E-2</v>
      </c>
      <c r="D42" s="82">
        <v>6.5607332047726605E-2</v>
      </c>
    </row>
    <row r="43" spans="1:4" x14ac:dyDescent="0.2">
      <c r="A43" s="174">
        <v>43465</v>
      </c>
      <c r="B43" s="68">
        <v>386</v>
      </c>
      <c r="C43" s="187">
        <v>3.4809355683813381E-2</v>
      </c>
      <c r="D43" s="82">
        <v>6.5942835707080372E-2</v>
      </c>
    </row>
    <row r="44" spans="1:4" x14ac:dyDescent="0.2">
      <c r="A44" s="174">
        <v>43555</v>
      </c>
      <c r="B44" s="68">
        <v>414</v>
      </c>
      <c r="C44" s="187">
        <v>3.2523343711477241E-2</v>
      </c>
      <c r="D44" s="82">
        <v>6.4554405177314603E-2</v>
      </c>
    </row>
    <row r="45" spans="1:4" x14ac:dyDescent="0.2">
      <c r="A45" s="174">
        <v>43646</v>
      </c>
      <c r="B45" s="68">
        <v>437</v>
      </c>
      <c r="C45" s="187">
        <v>3.0309727229619818E-2</v>
      </c>
      <c r="D45" s="82">
        <v>6.2976319821478874E-2</v>
      </c>
    </row>
    <row r="46" spans="1:4" x14ac:dyDescent="0.2">
      <c r="A46" s="174">
        <v>43738</v>
      </c>
      <c r="B46" s="68">
        <v>460</v>
      </c>
      <c r="C46" s="187">
        <v>2.8451735700355606E-2</v>
      </c>
      <c r="D46" s="82">
        <v>6.1973452958069504E-2</v>
      </c>
    </row>
    <row r="47" spans="1:4" x14ac:dyDescent="0.2">
      <c r="A47" s="174">
        <v>43830</v>
      </c>
      <c r="B47" s="68">
        <v>479</v>
      </c>
      <c r="C47" s="187">
        <v>2.6625547864933319E-2</v>
      </c>
      <c r="D47" s="82">
        <v>6.1119681148266131E-2</v>
      </c>
    </row>
    <row r="48" spans="1:4" x14ac:dyDescent="0.2">
      <c r="A48" s="174">
        <v>43921</v>
      </c>
      <c r="B48" s="68">
        <v>510</v>
      </c>
      <c r="C48" s="187">
        <v>2.565725572114709E-2</v>
      </c>
      <c r="D48" s="82">
        <v>6.0099500930441072E-2</v>
      </c>
    </row>
    <row r="49" spans="1:4" x14ac:dyDescent="0.2">
      <c r="A49" s="174">
        <v>44012</v>
      </c>
      <c r="B49" s="68">
        <v>535</v>
      </c>
      <c r="C49" s="187">
        <v>2.4500062444460777E-2</v>
      </c>
      <c r="D49" s="82">
        <v>5.7820534752066007E-2</v>
      </c>
    </row>
    <row r="50" spans="1:4" x14ac:dyDescent="0.2">
      <c r="A50" s="174">
        <v>44104</v>
      </c>
      <c r="B50" s="68">
        <v>551</v>
      </c>
      <c r="C50" s="187">
        <v>2.3091746330325229E-2</v>
      </c>
      <c r="D50" s="82">
        <v>5.6217072264233815E-2</v>
      </c>
    </row>
    <row r="51" spans="1:4" x14ac:dyDescent="0.2">
      <c r="A51" s="174">
        <v>44196</v>
      </c>
      <c r="B51" s="68">
        <v>567</v>
      </c>
      <c r="C51" s="187">
        <v>2.1859349626167781E-2</v>
      </c>
      <c r="D51" s="82">
        <v>5.4811070335572858E-2</v>
      </c>
    </row>
    <row r="52" spans="1:4" x14ac:dyDescent="0.2">
      <c r="A52" s="175">
        <v>44286</v>
      </c>
      <c r="B52" s="108">
        <v>579</v>
      </c>
      <c r="C52" s="188">
        <v>2.062982240228857E-2</v>
      </c>
      <c r="D52" s="84">
        <v>5.3628926165985795E-2</v>
      </c>
    </row>
  </sheetData>
  <mergeCells count="3">
    <mergeCell ref="A3:D3"/>
    <mergeCell ref="A20:D20"/>
    <mergeCell ref="A37:D3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election activeCell="I17" sqref="I17"/>
    </sheetView>
  </sheetViews>
  <sheetFormatPr defaultColWidth="9" defaultRowHeight="14.25" x14ac:dyDescent="0.2"/>
  <cols>
    <col min="1" max="1" width="40" style="35" customWidth="1"/>
    <col min="2" max="14" width="9" style="35"/>
    <col min="15" max="15" width="10" style="35" customWidth="1"/>
    <col min="16" max="16384" width="9" style="35"/>
  </cols>
  <sheetData>
    <row r="1" spans="1:18" ht="15" x14ac:dyDescent="0.25">
      <c r="A1" s="44" t="s">
        <v>155</v>
      </c>
    </row>
    <row r="3" spans="1:18" x14ac:dyDescent="0.2">
      <c r="A3" s="257" t="s">
        <v>156</v>
      </c>
      <c r="B3" s="258"/>
      <c r="C3" s="258"/>
      <c r="D3" s="258"/>
      <c r="E3" s="258"/>
      <c r="F3" s="258"/>
      <c r="G3" s="258"/>
      <c r="H3" s="258"/>
      <c r="I3" s="258"/>
      <c r="J3" s="258"/>
      <c r="K3" s="258"/>
      <c r="L3" s="258"/>
      <c r="M3" s="258"/>
      <c r="N3" s="258"/>
      <c r="O3" s="259"/>
    </row>
    <row r="4" spans="1:18" x14ac:dyDescent="0.2">
      <c r="A4" s="51" t="str">
        <f>HI</f>
        <v>Hearing impairment</v>
      </c>
      <c r="B4" s="184">
        <v>43100</v>
      </c>
      <c r="C4" s="91">
        <v>43190</v>
      </c>
      <c r="D4" s="109">
        <v>43281</v>
      </c>
      <c r="E4" s="91">
        <v>43373</v>
      </c>
      <c r="F4" s="109">
        <v>43465</v>
      </c>
      <c r="G4" s="91">
        <v>43555</v>
      </c>
      <c r="H4" s="109">
        <v>43646</v>
      </c>
      <c r="I4" s="91">
        <v>43738</v>
      </c>
      <c r="J4" s="109">
        <v>43830</v>
      </c>
      <c r="K4" s="91">
        <v>43921</v>
      </c>
      <c r="L4" s="109">
        <v>44012</v>
      </c>
      <c r="M4" s="91">
        <v>44104</v>
      </c>
      <c r="N4" s="109">
        <v>44196</v>
      </c>
      <c r="O4" s="91">
        <v>44286</v>
      </c>
      <c r="P4" s="110"/>
      <c r="Q4" s="110"/>
      <c r="R4" s="110"/>
    </row>
    <row r="5" spans="1:18" x14ac:dyDescent="0.2">
      <c r="A5" s="68" t="s">
        <v>345</v>
      </c>
      <c r="B5" s="179">
        <v>63</v>
      </c>
      <c r="C5" s="178">
        <v>65</v>
      </c>
      <c r="D5" s="179">
        <v>81</v>
      </c>
      <c r="E5" s="178">
        <v>98</v>
      </c>
      <c r="F5" s="179">
        <v>100</v>
      </c>
      <c r="G5" s="178">
        <v>71</v>
      </c>
      <c r="H5" s="179">
        <v>81</v>
      </c>
      <c r="I5" s="178">
        <v>102</v>
      </c>
      <c r="J5" s="179">
        <v>45</v>
      </c>
      <c r="K5" s="178">
        <v>57</v>
      </c>
      <c r="L5" s="179">
        <v>27</v>
      </c>
      <c r="M5" s="178">
        <v>29</v>
      </c>
      <c r="N5" s="179">
        <v>28</v>
      </c>
      <c r="O5" s="178">
        <v>25</v>
      </c>
    </row>
    <row r="6" spans="1:18" x14ac:dyDescent="0.2">
      <c r="A6" s="68" t="s">
        <v>346</v>
      </c>
      <c r="B6" s="111">
        <v>0.53968253968253965</v>
      </c>
      <c r="C6" s="93">
        <v>0.56923076923076921</v>
      </c>
      <c r="D6" s="111">
        <v>0.41975308641975306</v>
      </c>
      <c r="E6" s="93">
        <v>0.32653061224489793</v>
      </c>
      <c r="F6" s="111">
        <v>0.64</v>
      </c>
      <c r="G6" s="93">
        <v>0.43661971830985913</v>
      </c>
      <c r="H6" s="111">
        <v>0.35802469135802467</v>
      </c>
      <c r="I6" s="93">
        <v>0.55882352941176472</v>
      </c>
      <c r="J6" s="111">
        <v>0.48888888888888887</v>
      </c>
      <c r="K6" s="93">
        <v>0.64912280701754388</v>
      </c>
      <c r="L6" s="111">
        <v>0.85185185185185186</v>
      </c>
      <c r="M6" s="93">
        <v>0.96551724137931039</v>
      </c>
      <c r="N6" s="111">
        <v>0.9642857142857143</v>
      </c>
      <c r="O6" s="93">
        <v>0.88</v>
      </c>
    </row>
    <row r="7" spans="1:18" x14ac:dyDescent="0.2">
      <c r="A7" s="108" t="s">
        <v>347</v>
      </c>
      <c r="B7" s="112">
        <v>0.49762532981530344</v>
      </c>
      <c r="C7" s="94">
        <v>0.52952952952952947</v>
      </c>
      <c r="D7" s="112">
        <v>0.38884585592563903</v>
      </c>
      <c r="E7" s="94">
        <v>0.41233964569334147</v>
      </c>
      <c r="F7" s="112">
        <v>0.55686900958466456</v>
      </c>
      <c r="G7" s="94">
        <v>0.40180586907449212</v>
      </c>
      <c r="H7" s="112">
        <v>0.32718005234880837</v>
      </c>
      <c r="I7" s="94">
        <v>0.57675696898311735</v>
      </c>
      <c r="J7" s="112">
        <v>0.57790588968526024</v>
      </c>
      <c r="K7" s="94">
        <v>0.66571632216678545</v>
      </c>
      <c r="L7" s="112">
        <v>0.84533607681755829</v>
      </c>
      <c r="M7" s="94">
        <v>0.95343061161130083</v>
      </c>
      <c r="N7" s="112">
        <v>0.92144923123763134</v>
      </c>
      <c r="O7" s="94">
        <v>0.91334332833583209</v>
      </c>
    </row>
    <row r="9" spans="1:18" x14ac:dyDescent="0.2">
      <c r="A9" s="257" t="s">
        <v>157</v>
      </c>
      <c r="B9" s="258"/>
      <c r="C9" s="258"/>
      <c r="D9" s="258"/>
      <c r="E9" s="258"/>
      <c r="F9" s="258"/>
      <c r="G9" s="258"/>
      <c r="H9" s="258"/>
      <c r="I9" s="258"/>
      <c r="J9" s="258"/>
      <c r="K9" s="258"/>
      <c r="L9" s="258"/>
      <c r="M9" s="258"/>
      <c r="N9" s="258"/>
      <c r="O9" s="259"/>
    </row>
    <row r="10" spans="1:18" x14ac:dyDescent="0.2">
      <c r="A10" s="51" t="str">
        <f>VI</f>
        <v>Visual impairment</v>
      </c>
      <c r="B10" s="184">
        <v>43100</v>
      </c>
      <c r="C10" s="91">
        <v>43190</v>
      </c>
      <c r="D10" s="109">
        <v>43281</v>
      </c>
      <c r="E10" s="91">
        <v>43373</v>
      </c>
      <c r="F10" s="109">
        <v>43465</v>
      </c>
      <c r="G10" s="91">
        <v>43555</v>
      </c>
      <c r="H10" s="109">
        <v>43646</v>
      </c>
      <c r="I10" s="91">
        <v>43738</v>
      </c>
      <c r="J10" s="109">
        <v>43830</v>
      </c>
      <c r="K10" s="91">
        <v>43921</v>
      </c>
      <c r="L10" s="109">
        <v>44012</v>
      </c>
      <c r="M10" s="91">
        <v>44104</v>
      </c>
      <c r="N10" s="109">
        <v>44196</v>
      </c>
      <c r="O10" s="91">
        <v>44286</v>
      </c>
    </row>
    <row r="11" spans="1:18" x14ac:dyDescent="0.2">
      <c r="A11" s="68" t="s">
        <v>348</v>
      </c>
      <c r="B11" s="179">
        <v>88</v>
      </c>
      <c r="C11" s="178">
        <v>124</v>
      </c>
      <c r="D11" s="179">
        <v>149</v>
      </c>
      <c r="E11" s="178">
        <v>170</v>
      </c>
      <c r="F11" s="179">
        <v>205</v>
      </c>
      <c r="G11" s="178">
        <v>185</v>
      </c>
      <c r="H11" s="179">
        <v>196</v>
      </c>
      <c r="I11" s="178">
        <v>236</v>
      </c>
      <c r="J11" s="179">
        <v>130</v>
      </c>
      <c r="K11" s="178">
        <v>86</v>
      </c>
      <c r="L11" s="179">
        <v>55</v>
      </c>
      <c r="M11" s="178">
        <v>52</v>
      </c>
      <c r="N11" s="179">
        <v>46</v>
      </c>
      <c r="O11" s="178">
        <v>42</v>
      </c>
    </row>
    <row r="12" spans="1:18" x14ac:dyDescent="0.2">
      <c r="A12" s="68" t="s">
        <v>349</v>
      </c>
      <c r="B12" s="111">
        <v>0.59090909090909094</v>
      </c>
      <c r="C12" s="93">
        <v>0.50806451612903225</v>
      </c>
      <c r="D12" s="111">
        <v>0.50335570469798663</v>
      </c>
      <c r="E12" s="93">
        <v>0.38235294117647056</v>
      </c>
      <c r="F12" s="111">
        <v>0.551219512195122</v>
      </c>
      <c r="G12" s="93">
        <v>0.4</v>
      </c>
      <c r="H12" s="111">
        <v>0.31632653061224492</v>
      </c>
      <c r="I12" s="93">
        <v>0.53389830508474578</v>
      </c>
      <c r="J12" s="111">
        <v>0.49230769230769234</v>
      </c>
      <c r="K12" s="93">
        <v>0.62790697674418605</v>
      </c>
      <c r="L12" s="111">
        <v>0.83636363636363631</v>
      </c>
      <c r="M12" s="93">
        <v>0.90384615384615385</v>
      </c>
      <c r="N12" s="111">
        <v>0.95652173913043481</v>
      </c>
      <c r="O12" s="93">
        <v>0.83333333333333337</v>
      </c>
    </row>
    <row r="13" spans="1:18" x14ac:dyDescent="0.2">
      <c r="A13" s="108" t="s">
        <v>347</v>
      </c>
      <c r="B13" s="112">
        <v>0.49762532981530344</v>
      </c>
      <c r="C13" s="94">
        <v>0.52952952952952947</v>
      </c>
      <c r="D13" s="112">
        <v>0.38884585592563903</v>
      </c>
      <c r="E13" s="94">
        <v>0.41233964569334147</v>
      </c>
      <c r="F13" s="112">
        <v>0.55686900958466456</v>
      </c>
      <c r="G13" s="94">
        <v>0.40180586907449212</v>
      </c>
      <c r="H13" s="112">
        <v>0.32718005234880837</v>
      </c>
      <c r="I13" s="94">
        <v>0.57675696898311735</v>
      </c>
      <c r="J13" s="112">
        <v>0.57790588968526024</v>
      </c>
      <c r="K13" s="94">
        <v>0.66571632216678545</v>
      </c>
      <c r="L13" s="112">
        <v>0.84533607681755829</v>
      </c>
      <c r="M13" s="94">
        <v>0.95343061161130083</v>
      </c>
      <c r="N13" s="112">
        <v>0.92144923123763134</v>
      </c>
      <c r="O13" s="94">
        <v>0.91334332833583209</v>
      </c>
    </row>
    <row r="15" spans="1:18" x14ac:dyDescent="0.2">
      <c r="A15" s="257" t="s">
        <v>224</v>
      </c>
      <c r="B15" s="258"/>
      <c r="C15" s="258"/>
      <c r="D15" s="258"/>
      <c r="E15" s="258"/>
      <c r="F15" s="258"/>
      <c r="G15" s="258"/>
      <c r="H15" s="258"/>
      <c r="I15" s="258"/>
      <c r="J15" s="258"/>
      <c r="K15" s="258"/>
      <c r="L15" s="258"/>
      <c r="M15" s="258"/>
      <c r="N15" s="258"/>
      <c r="O15" s="259"/>
    </row>
    <row r="16" spans="1:18" x14ac:dyDescent="0.2">
      <c r="A16" s="51" t="str">
        <f>OSSI</f>
        <v>Other sensory/speech impairment</v>
      </c>
      <c r="B16" s="184">
        <v>43100</v>
      </c>
      <c r="C16" s="91">
        <v>43190</v>
      </c>
      <c r="D16" s="109">
        <v>43281</v>
      </c>
      <c r="E16" s="91">
        <v>43373</v>
      </c>
      <c r="F16" s="109">
        <v>43465</v>
      </c>
      <c r="G16" s="91">
        <v>43555</v>
      </c>
      <c r="H16" s="109">
        <v>43646</v>
      </c>
      <c r="I16" s="91">
        <v>43738</v>
      </c>
      <c r="J16" s="109">
        <v>43830</v>
      </c>
      <c r="K16" s="91">
        <v>43921</v>
      </c>
      <c r="L16" s="109">
        <v>44012</v>
      </c>
      <c r="M16" s="91">
        <v>44104</v>
      </c>
      <c r="N16" s="109">
        <v>44196</v>
      </c>
      <c r="O16" s="91">
        <v>44286</v>
      </c>
    </row>
    <row r="17" spans="1:15" x14ac:dyDescent="0.2">
      <c r="A17" s="68" t="s">
        <v>350</v>
      </c>
      <c r="B17" s="179">
        <v>33</v>
      </c>
      <c r="C17" s="178">
        <v>29</v>
      </c>
      <c r="D17" s="179">
        <v>45</v>
      </c>
      <c r="E17" s="178">
        <v>30</v>
      </c>
      <c r="F17" s="179">
        <v>20</v>
      </c>
      <c r="G17" s="178">
        <v>27</v>
      </c>
      <c r="H17" s="179">
        <v>22</v>
      </c>
      <c r="I17" s="178">
        <v>21</v>
      </c>
      <c r="J17" s="179">
        <v>14</v>
      </c>
      <c r="K17" s="178">
        <v>0</v>
      </c>
      <c r="L17" s="179">
        <v>0</v>
      </c>
      <c r="M17" s="178">
        <v>0</v>
      </c>
      <c r="N17" s="179">
        <v>0</v>
      </c>
      <c r="O17" s="178">
        <v>0</v>
      </c>
    </row>
    <row r="18" spans="1:15" x14ac:dyDescent="0.2">
      <c r="A18" s="68" t="s">
        <v>351</v>
      </c>
      <c r="B18" s="111">
        <v>0.60606060606060608</v>
      </c>
      <c r="C18" s="93">
        <v>0.48275862068965519</v>
      </c>
      <c r="D18" s="111">
        <v>0.33333333333333331</v>
      </c>
      <c r="E18" s="93">
        <v>0.3</v>
      </c>
      <c r="F18" s="111">
        <v>0.6</v>
      </c>
      <c r="G18" s="93">
        <v>0.48148148148148145</v>
      </c>
      <c r="H18" s="111">
        <v>0.27272727272727271</v>
      </c>
      <c r="I18" s="93">
        <v>0.76190476190476186</v>
      </c>
      <c r="J18" s="111">
        <v>0.5714285714285714</v>
      </c>
      <c r="K18" s="93" t="s">
        <v>352</v>
      </c>
      <c r="L18" s="93" t="s">
        <v>352</v>
      </c>
      <c r="M18" s="93" t="s">
        <v>352</v>
      </c>
      <c r="N18" s="93" t="s">
        <v>352</v>
      </c>
      <c r="O18" s="93" t="s">
        <v>352</v>
      </c>
    </row>
    <row r="19" spans="1:15" x14ac:dyDescent="0.2">
      <c r="A19" s="108" t="s">
        <v>347</v>
      </c>
      <c r="B19" s="112">
        <v>0.49762532981530344</v>
      </c>
      <c r="C19" s="94">
        <v>0.52952952952952947</v>
      </c>
      <c r="D19" s="112">
        <v>0.38884585592563903</v>
      </c>
      <c r="E19" s="94">
        <v>0.41233964569334147</v>
      </c>
      <c r="F19" s="112">
        <v>0.55686900958466456</v>
      </c>
      <c r="G19" s="94">
        <v>0.40180586907449212</v>
      </c>
      <c r="H19" s="112">
        <v>0.32718005234880837</v>
      </c>
      <c r="I19" s="94">
        <v>0.57675696898311735</v>
      </c>
      <c r="J19" s="112">
        <v>0.57790588968526024</v>
      </c>
      <c r="K19" s="94">
        <v>0.66571632216678545</v>
      </c>
      <c r="L19" s="112">
        <v>0.84533607681755829</v>
      </c>
      <c r="M19" s="94">
        <v>0.95343061161130083</v>
      </c>
      <c r="N19" s="112">
        <v>0.92144923123763134</v>
      </c>
      <c r="O19" s="94">
        <v>0.91334332833583209</v>
      </c>
    </row>
  </sheetData>
  <mergeCells count="3">
    <mergeCell ref="A3:O3"/>
    <mergeCell ref="A9:O9"/>
    <mergeCell ref="A15:O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63"/>
  <sheetViews>
    <sheetView showGridLines="0" workbookViewId="0"/>
  </sheetViews>
  <sheetFormatPr defaultRowHeight="15" x14ac:dyDescent="0.25"/>
  <cols>
    <col min="2" max="2" width="20" bestFit="1" customWidth="1"/>
    <col min="5" max="5" width="15.7109375" bestFit="1" customWidth="1"/>
    <col min="6" max="6" width="11.7109375" bestFit="1" customWidth="1"/>
    <col min="8" max="8" width="19" bestFit="1" customWidth="1"/>
    <col min="9" max="9" width="11.7109375" bestFit="1" customWidth="1"/>
  </cols>
  <sheetData>
    <row r="2" spans="2:2" x14ac:dyDescent="0.25">
      <c r="B2" s="34" t="s">
        <v>194</v>
      </c>
    </row>
    <row r="3" spans="2:2" x14ac:dyDescent="0.25">
      <c r="B3" s="35"/>
    </row>
    <row r="4" spans="2:2" x14ac:dyDescent="0.25">
      <c r="B4" s="36" t="s">
        <v>193</v>
      </c>
    </row>
    <row r="6" spans="2:2" s="37" customFormat="1" x14ac:dyDescent="0.25"/>
    <row r="7" spans="2:2" s="35" customFormat="1" ht="14.25" x14ac:dyDescent="0.2">
      <c r="B7" s="38" t="s">
        <v>195</v>
      </c>
    </row>
    <row r="8" spans="2:2" s="35" customFormat="1" ht="14.25" x14ac:dyDescent="0.2"/>
    <row r="9" spans="2:2" s="35" customFormat="1" ht="14.25" x14ac:dyDescent="0.2"/>
    <row r="10" spans="2:2" s="35" customFormat="1" ht="14.25" x14ac:dyDescent="0.2"/>
    <row r="11" spans="2:2" s="35" customFormat="1" ht="14.25" x14ac:dyDescent="0.2"/>
    <row r="12" spans="2:2" s="35" customFormat="1" ht="14.25" x14ac:dyDescent="0.2"/>
    <row r="13" spans="2:2" s="35" customFormat="1" ht="14.25" x14ac:dyDescent="0.2"/>
    <row r="14" spans="2:2" s="35" customFormat="1" ht="14.25" x14ac:dyDescent="0.2"/>
    <row r="15" spans="2:2" s="35" customFormat="1" ht="14.25" x14ac:dyDescent="0.2"/>
    <row r="16" spans="2:2" s="35" customFormat="1" ht="14.25" x14ac:dyDescent="0.2"/>
    <row r="17" spans="2:9" s="35" customFormat="1" ht="14.25" x14ac:dyDescent="0.2"/>
    <row r="18" spans="2:9" s="35" customFormat="1" ht="14.25" x14ac:dyDescent="0.2"/>
    <row r="19" spans="2:9" s="35" customFormat="1" ht="14.25" x14ac:dyDescent="0.2"/>
    <row r="20" spans="2:9" s="35" customFormat="1" ht="14.25" x14ac:dyDescent="0.2"/>
    <row r="21" spans="2:9" s="35" customFormat="1" ht="14.25" x14ac:dyDescent="0.2"/>
    <row r="22" spans="2:9" s="35" customFormat="1" ht="14.25" x14ac:dyDescent="0.2">
      <c r="B22" s="35" t="s">
        <v>196</v>
      </c>
    </row>
    <row r="23" spans="2:9" s="35" customFormat="1" ht="14.25" x14ac:dyDescent="0.2"/>
    <row r="24" spans="2:9" s="35" customFormat="1" x14ac:dyDescent="0.25">
      <c r="B24" s="39" t="str">
        <f>'10. Participant Rates State'!A4</f>
        <v>Hearing impairment</v>
      </c>
      <c r="C24" s="40" t="str">
        <f>'10. Participant Rates State'!B4</f>
        <v>Per 100,000</v>
      </c>
      <c r="E24" s="39" t="str">
        <f>'10. Participant Rates State'!A16</f>
        <v>Visual impairment</v>
      </c>
      <c r="F24" s="40" t="str">
        <f>'10. Participant Rates State'!B16</f>
        <v>Per 100,000</v>
      </c>
      <c r="H24" s="39" t="str">
        <f>'10. Participant Rates State'!A28</f>
        <v>Other sensory/speech impairment</v>
      </c>
      <c r="I24" s="40" t="str">
        <f>'10. Participant Rates State'!B28</f>
        <v>Per 100,000</v>
      </c>
    </row>
    <row r="25" spans="2:9" s="35" customFormat="1" ht="14.25" customHeight="1" x14ac:dyDescent="0.25">
      <c r="B25" s="12" t="str">
        <f>'10. Participant Rates State'!A5</f>
        <v>NSW</v>
      </c>
      <c r="C25" s="47">
        <f>'10. Participant Rates State'!B5</f>
        <v>99.398446491417559</v>
      </c>
      <c r="E25" s="41" t="str">
        <f>'10. Participant Rates State'!A17</f>
        <v>NSW</v>
      </c>
      <c r="F25" s="49">
        <f>'10. Participant Rates State'!B17</f>
        <v>38.070556049626738</v>
      </c>
      <c r="H25" s="41" t="str">
        <f>'10. Participant Rates State'!A29</f>
        <v>NSW</v>
      </c>
      <c r="I25" s="49">
        <f>'10. Participant Rates State'!B29</f>
        <v>16.340655019029796</v>
      </c>
    </row>
    <row r="26" spans="2:9" s="35" customFormat="1" x14ac:dyDescent="0.25">
      <c r="B26" s="12" t="str">
        <f>'10. Participant Rates State'!A6</f>
        <v>VIC</v>
      </c>
      <c r="C26" s="47">
        <f>'10. Participant Rates State'!B6</f>
        <v>93.97435144476276</v>
      </c>
      <c r="E26" s="41" t="str">
        <f>'10. Participant Rates State'!A18</f>
        <v>VIC</v>
      </c>
      <c r="F26" s="49">
        <f>'10. Participant Rates State'!B18</f>
        <v>42.80534305720537</v>
      </c>
      <c r="H26" s="41" t="str">
        <f>'10. Participant Rates State'!A30</f>
        <v>VIC</v>
      </c>
      <c r="I26" s="49">
        <f>'10. Participant Rates State'!B30</f>
        <v>12.346363106710125</v>
      </c>
    </row>
    <row r="27" spans="2:9" s="35" customFormat="1" x14ac:dyDescent="0.25">
      <c r="B27" s="12" t="str">
        <f>'10. Participant Rates State'!A7</f>
        <v>QLD</v>
      </c>
      <c r="C27" s="47">
        <f>'10. Participant Rates State'!B7</f>
        <v>113.51076790723103</v>
      </c>
      <c r="E27" s="41" t="str">
        <f>'10. Participant Rates State'!A19</f>
        <v>QLD</v>
      </c>
      <c r="F27" s="49">
        <f>'10. Participant Rates State'!B19</f>
        <v>32.730377610415033</v>
      </c>
      <c r="H27" s="41" t="str">
        <f>'10. Participant Rates State'!A31</f>
        <v>QLD</v>
      </c>
      <c r="I27" s="49">
        <f>'10. Participant Rates State'!B31</f>
        <v>6.9552052422131947</v>
      </c>
    </row>
    <row r="28" spans="2:9" s="35" customFormat="1" ht="14.25" customHeight="1" x14ac:dyDescent="0.25">
      <c r="B28" s="12" t="str">
        <f>'10. Participant Rates State'!A8</f>
        <v>SA</v>
      </c>
      <c r="C28" s="47">
        <f>'10. Participant Rates State'!B8</f>
        <v>114.18938975816151</v>
      </c>
      <c r="E28" s="41" t="str">
        <f>'10. Participant Rates State'!A20</f>
        <v>SA</v>
      </c>
      <c r="F28" s="49">
        <f>'10. Participant Rates State'!B20</f>
        <v>46.179532622785906</v>
      </c>
      <c r="H28" s="41" t="str">
        <f>'10. Participant Rates State'!A32</f>
        <v>SA</v>
      </c>
      <c r="I28" s="49">
        <f>'10. Participant Rates State'!B32</f>
        <v>39.532478684657626</v>
      </c>
    </row>
    <row r="29" spans="2:9" s="35" customFormat="1" x14ac:dyDescent="0.25">
      <c r="B29" s="12" t="str">
        <f>'10. Participant Rates State'!A9</f>
        <v>WA</v>
      </c>
      <c r="C29" s="47">
        <f>'10. Participant Rates State'!B9</f>
        <v>74.152811151821197</v>
      </c>
      <c r="E29" s="41" t="str">
        <f>'10. Participant Rates State'!A21</f>
        <v>WA</v>
      </c>
      <c r="F29" s="49">
        <f>'10. Participant Rates State'!B21</f>
        <v>29.325471473978126</v>
      </c>
      <c r="H29" s="41" t="str">
        <f>'10. Participant Rates State'!A33</f>
        <v>WA</v>
      </c>
      <c r="I29" s="49">
        <f>'10. Participant Rates State'!B33</f>
        <v>5.5206083347097374</v>
      </c>
    </row>
    <row r="30" spans="2:9" s="35" customFormat="1" x14ac:dyDescent="0.25">
      <c r="B30" s="12" t="str">
        <f>'10. Participant Rates State'!A10</f>
        <v>TAS</v>
      </c>
      <c r="C30" s="47">
        <f>'10. Participant Rates State'!B10</f>
        <v>91.345760206215445</v>
      </c>
      <c r="E30" s="41" t="str">
        <f>'10. Participant Rates State'!A22</f>
        <v>TAS</v>
      </c>
      <c r="F30" s="49">
        <f>'10. Participant Rates State'!B22</f>
        <v>41.012382133402852</v>
      </c>
      <c r="H30" s="41" t="str">
        <f>'10. Participant Rates State'!A34</f>
        <v>TAS</v>
      </c>
      <c r="I30" s="49">
        <f>'10. Participant Rates State'!B34</f>
        <v>8.3888963454687655</v>
      </c>
    </row>
    <row r="31" spans="2:9" s="35" customFormat="1" ht="14.25" customHeight="1" x14ac:dyDescent="0.25">
      <c r="B31" s="12" t="str">
        <f>'10. Participant Rates State'!A11</f>
        <v>ACT</v>
      </c>
      <c r="C31" s="47">
        <f>'10. Participant Rates State'!B11</f>
        <v>108.54801458928232</v>
      </c>
      <c r="E31" s="41" t="str">
        <f>'10. Participant Rates State'!A23</f>
        <v>ACT</v>
      </c>
      <c r="F31" s="49">
        <f>'10. Participant Rates State'!B23</f>
        <v>41.749236380493201</v>
      </c>
      <c r="H31" s="41" t="str">
        <f>'10. Participant Rates State'!A35</f>
        <v>ACT</v>
      </c>
      <c r="I31" s="49">
        <f>'10. Participant Rates State'!B35</f>
        <v>22.962080009271261</v>
      </c>
    </row>
    <row r="32" spans="2:9" s="35" customFormat="1" x14ac:dyDescent="0.25">
      <c r="B32" s="12" t="str">
        <f>'10. Participant Rates State'!A12</f>
        <v>NT</v>
      </c>
      <c r="C32" s="47">
        <f>'10. Participant Rates State'!B12</f>
        <v>80.017654630030194</v>
      </c>
      <c r="E32" s="41" t="str">
        <f>'10. Participant Rates State'!A24</f>
        <v>NT</v>
      </c>
      <c r="F32" s="49">
        <f>'10. Participant Rates State'!B24</f>
        <v>28.320855290403944</v>
      </c>
      <c r="H32" s="41" t="str">
        <f>'10. Participant Rates State'!A36</f>
        <v>NT</v>
      </c>
      <c r="I32" s="49">
        <f>'10. Participant Rates State'!B36</f>
        <v>13.486121566859023</v>
      </c>
    </row>
    <row r="33" spans="2:9" s="35" customFormat="1" x14ac:dyDescent="0.25">
      <c r="B33" s="13" t="str">
        <f>'10. Participant Rates State'!A13</f>
        <v>National Average</v>
      </c>
      <c r="C33" s="48">
        <f>'10. Participant Rates State'!B13</f>
        <v>98.947028604866901</v>
      </c>
      <c r="E33" s="42" t="str">
        <f>'10. Participant Rates State'!A25</f>
        <v>National Average</v>
      </c>
      <c r="F33" s="50">
        <f>'10. Participant Rates State'!B25</f>
        <v>37.876014879771269</v>
      </c>
      <c r="H33" s="42" t="str">
        <f>'10. Participant Rates State'!A37</f>
        <v>National Average</v>
      </c>
      <c r="I33" s="50">
        <f>'10. Participant Rates State'!B37</f>
        <v>13.724851387765892</v>
      </c>
    </row>
    <row r="34" spans="2:9" s="35" customFormat="1" ht="14.25" customHeight="1" x14ac:dyDescent="0.2"/>
    <row r="35" spans="2:9" s="43" customFormat="1" x14ac:dyDescent="0.25"/>
    <row r="36" spans="2:9" s="35" customFormat="1" ht="14.25" x14ac:dyDescent="0.2"/>
    <row r="37" spans="2:9" s="35" customFormat="1" ht="14.25" x14ac:dyDescent="0.2">
      <c r="B37" s="35" t="s">
        <v>197</v>
      </c>
    </row>
    <row r="38" spans="2:9" s="35" customFormat="1" ht="14.25" x14ac:dyDescent="0.2"/>
    <row r="39" spans="2:9" s="35" customFormat="1" x14ac:dyDescent="0.25">
      <c r="B39" s="44" t="s">
        <v>198</v>
      </c>
    </row>
    <row r="40" spans="2:9" s="35" customFormat="1" ht="14.25" x14ac:dyDescent="0.2">
      <c r="B40" s="45" t="s">
        <v>219</v>
      </c>
    </row>
    <row r="41" spans="2:9" s="35" customFormat="1" ht="14.25" x14ac:dyDescent="0.2">
      <c r="B41" s="46" t="s">
        <v>220</v>
      </c>
    </row>
    <row r="42" spans="2:9" s="35" customFormat="1" ht="14.25" x14ac:dyDescent="0.2">
      <c r="B42" s="46" t="s">
        <v>222</v>
      </c>
    </row>
    <row r="43" spans="2:9" s="35" customFormat="1" ht="14.25" x14ac:dyDescent="0.2">
      <c r="B43" s="46" t="s">
        <v>199</v>
      </c>
    </row>
    <row r="44" spans="2:9" s="35" customFormat="1" ht="14.25" x14ac:dyDescent="0.2">
      <c r="B44" s="46" t="s">
        <v>200</v>
      </c>
    </row>
    <row r="45" spans="2:9" s="35" customFormat="1" ht="14.25" x14ac:dyDescent="0.2">
      <c r="B45" s="46" t="s">
        <v>201</v>
      </c>
    </row>
    <row r="46" spans="2:9" s="35" customFormat="1" ht="14.25" x14ac:dyDescent="0.2">
      <c r="B46" s="46" t="s">
        <v>202</v>
      </c>
    </row>
    <row r="47" spans="2:9" s="35" customFormat="1" ht="14.25" x14ac:dyDescent="0.2">
      <c r="B47" s="35" t="s">
        <v>203</v>
      </c>
    </row>
    <row r="48" spans="2:9" s="35" customFormat="1" ht="14.25" x14ac:dyDescent="0.2">
      <c r="B48" s="46" t="s">
        <v>204</v>
      </c>
    </row>
    <row r="49" spans="2:2" s="35" customFormat="1" ht="14.25" x14ac:dyDescent="0.2">
      <c r="B49" s="46" t="s">
        <v>205</v>
      </c>
    </row>
    <row r="50" spans="2:2" s="35" customFormat="1" ht="14.25" x14ac:dyDescent="0.2">
      <c r="B50" s="46" t="s">
        <v>206</v>
      </c>
    </row>
    <row r="51" spans="2:2" s="35" customFormat="1" ht="14.25" x14ac:dyDescent="0.2">
      <c r="B51" s="46" t="s">
        <v>207</v>
      </c>
    </row>
    <row r="52" spans="2:2" s="35" customFormat="1" ht="14.25" x14ac:dyDescent="0.2">
      <c r="B52" s="46" t="s">
        <v>208</v>
      </c>
    </row>
    <row r="53" spans="2:2" s="35" customFormat="1" ht="14.25" x14ac:dyDescent="0.2">
      <c r="B53" s="46" t="s">
        <v>209</v>
      </c>
    </row>
    <row r="54" spans="2:2" s="35" customFormat="1" ht="14.25" x14ac:dyDescent="0.2">
      <c r="B54" s="46" t="s">
        <v>210</v>
      </c>
    </row>
    <row r="55" spans="2:2" s="35" customFormat="1" ht="14.25" x14ac:dyDescent="0.2">
      <c r="B55" s="46" t="s">
        <v>211</v>
      </c>
    </row>
    <row r="56" spans="2:2" s="35" customFormat="1" ht="14.25" x14ac:dyDescent="0.2">
      <c r="B56" s="46" t="s">
        <v>212</v>
      </c>
    </row>
    <row r="57" spans="2:2" s="35" customFormat="1" ht="14.25" x14ac:dyDescent="0.2">
      <c r="B57" s="46" t="s">
        <v>221</v>
      </c>
    </row>
    <row r="58" spans="2:2" s="35" customFormat="1" ht="14.25" x14ac:dyDescent="0.2">
      <c r="B58" s="46" t="s">
        <v>213</v>
      </c>
    </row>
    <row r="59" spans="2:2" s="35" customFormat="1" ht="14.25" x14ac:dyDescent="0.2">
      <c r="B59" s="46" t="s">
        <v>214</v>
      </c>
    </row>
    <row r="60" spans="2:2" s="35" customFormat="1" ht="14.25" x14ac:dyDescent="0.2">
      <c r="B60" s="46" t="s">
        <v>215</v>
      </c>
    </row>
    <row r="61" spans="2:2" s="35" customFormat="1" ht="14.25" x14ac:dyDescent="0.2">
      <c r="B61" s="46" t="s">
        <v>216</v>
      </c>
    </row>
    <row r="62" spans="2:2" s="35" customFormat="1" ht="14.25" x14ac:dyDescent="0.2">
      <c r="B62" s="46" t="s">
        <v>217</v>
      </c>
    </row>
    <row r="63" spans="2:2" s="35" customFormat="1" ht="14.25" x14ac:dyDescent="0.2">
      <c r="B63" s="46" t="s">
        <v>218</v>
      </c>
    </row>
  </sheetData>
  <conditionalFormatting sqref="C25:C27">
    <cfRule type="cellIs" dxfId="5" priority="5" operator="equal">
      <formula>0</formula>
    </cfRule>
  </conditionalFormatting>
  <conditionalFormatting sqref="C34">
    <cfRule type="cellIs" dxfId="4" priority="4" operator="equal">
      <formula>0</formula>
    </cfRule>
  </conditionalFormatting>
  <conditionalFormatting sqref="I26:I27">
    <cfRule type="cellIs" dxfId="3" priority="3" operator="equal">
      <formula>0</formula>
    </cfRule>
  </conditionalFormatting>
  <conditionalFormatting sqref="F25:F27">
    <cfRule type="cellIs" dxfId="2" priority="2" operator="equal">
      <formula>0</formula>
    </cfRule>
  </conditionalFormatting>
  <conditionalFormatting sqref="I25">
    <cfRule type="cellIs" dxfId="1" priority="1" operator="equal">
      <formula>0</formula>
    </cfRule>
  </conditionalFormatting>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I17" sqref="I17"/>
    </sheetView>
  </sheetViews>
  <sheetFormatPr defaultColWidth="9" defaultRowHeight="14.25" x14ac:dyDescent="0.2"/>
  <cols>
    <col min="1" max="1" width="31.140625" style="35" customWidth="1"/>
    <col min="2" max="2" width="14.42578125" style="35" customWidth="1"/>
    <col min="3" max="3" width="18.140625" style="35" customWidth="1"/>
    <col min="4" max="16384" width="9" style="35"/>
  </cols>
  <sheetData>
    <row r="1" spans="1:3" ht="15" x14ac:dyDescent="0.25">
      <c r="A1" s="44" t="s">
        <v>158</v>
      </c>
    </row>
    <row r="3" spans="1:3" ht="31.5" customHeight="1" x14ac:dyDescent="0.2">
      <c r="A3" s="263" t="s">
        <v>159</v>
      </c>
      <c r="B3" s="264"/>
      <c r="C3" s="265"/>
    </row>
    <row r="4" spans="1:3" ht="28.5" x14ac:dyDescent="0.2">
      <c r="A4" s="113" t="str">
        <f>HI</f>
        <v>Hearing impairment</v>
      </c>
      <c r="B4" s="156" t="s">
        <v>353</v>
      </c>
      <c r="C4" s="118" t="s">
        <v>354</v>
      </c>
    </row>
    <row r="5" spans="1:3" x14ac:dyDescent="0.2">
      <c r="A5" s="66" t="s">
        <v>124</v>
      </c>
      <c r="B5" s="53">
        <v>49</v>
      </c>
      <c r="C5" s="103">
        <v>2.8389339513325607E-2</v>
      </c>
    </row>
    <row r="6" spans="1:3" x14ac:dyDescent="0.2">
      <c r="A6" s="66" t="s">
        <v>355</v>
      </c>
      <c r="B6" s="53">
        <v>61</v>
      </c>
      <c r="C6" s="103">
        <v>2.1918792669780814E-2</v>
      </c>
    </row>
    <row r="7" spans="1:3" x14ac:dyDescent="0.2">
      <c r="A7" s="114" t="s">
        <v>356</v>
      </c>
      <c r="B7" s="56">
        <v>16</v>
      </c>
      <c r="C7" s="73">
        <v>2.3426061493411421E-2</v>
      </c>
    </row>
    <row r="9" spans="1:3" x14ac:dyDescent="0.2">
      <c r="A9" s="263" t="s">
        <v>160</v>
      </c>
      <c r="B9" s="264"/>
      <c r="C9" s="265"/>
    </row>
    <row r="10" spans="1:3" ht="28.5" x14ac:dyDescent="0.2">
      <c r="A10" s="65" t="str">
        <f>VI</f>
        <v>Visual impairment</v>
      </c>
      <c r="B10" s="156" t="s">
        <v>161</v>
      </c>
      <c r="C10" s="118" t="s">
        <v>357</v>
      </c>
    </row>
    <row r="11" spans="1:3" x14ac:dyDescent="0.2">
      <c r="A11" s="65" t="s">
        <v>124</v>
      </c>
      <c r="B11" s="63">
        <v>42</v>
      </c>
      <c r="C11" s="115">
        <v>2.4333719582850522E-2</v>
      </c>
    </row>
    <row r="12" spans="1:3" x14ac:dyDescent="0.2">
      <c r="A12" s="66" t="s">
        <v>355</v>
      </c>
      <c r="B12" s="53">
        <v>69</v>
      </c>
      <c r="C12" s="103">
        <v>2.4793388429752067E-2</v>
      </c>
    </row>
    <row r="13" spans="1:3" x14ac:dyDescent="0.2">
      <c r="A13" s="114" t="s">
        <v>356</v>
      </c>
      <c r="B13" s="56">
        <v>20</v>
      </c>
      <c r="C13" s="73">
        <v>2.9282576866764276E-2</v>
      </c>
    </row>
    <row r="15" spans="1:3" ht="26.25" customHeight="1" x14ac:dyDescent="0.2">
      <c r="A15" s="263" t="s">
        <v>225</v>
      </c>
      <c r="B15" s="264"/>
      <c r="C15" s="265"/>
    </row>
    <row r="16" spans="1:3" ht="42.75" x14ac:dyDescent="0.2">
      <c r="A16" s="189" t="str">
        <f>OSSI</f>
        <v>Other sensory/speech impairment</v>
      </c>
      <c r="B16" s="156" t="s">
        <v>358</v>
      </c>
      <c r="C16" s="118" t="s">
        <v>359</v>
      </c>
    </row>
    <row r="17" spans="1:3" x14ac:dyDescent="0.2">
      <c r="A17" s="66" t="s">
        <v>124</v>
      </c>
      <c r="B17" s="53">
        <v>21</v>
      </c>
      <c r="C17" s="103">
        <v>1.2166859791425261E-2</v>
      </c>
    </row>
    <row r="18" spans="1:3" x14ac:dyDescent="0.2">
      <c r="A18" s="66" t="s">
        <v>355</v>
      </c>
      <c r="B18" s="53">
        <v>25</v>
      </c>
      <c r="C18" s="103">
        <v>8.9831117499101689E-3</v>
      </c>
    </row>
    <row r="19" spans="1:3" x14ac:dyDescent="0.2">
      <c r="A19" s="114" t="s">
        <v>356</v>
      </c>
      <c r="B19" s="56">
        <v>10</v>
      </c>
      <c r="C19" s="73">
        <v>1.4641288433382138E-2</v>
      </c>
    </row>
  </sheetData>
  <mergeCells count="3">
    <mergeCell ref="A3:C3"/>
    <mergeCell ref="A9:C9"/>
    <mergeCell ref="A15:C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ColWidth="18.28515625" defaultRowHeight="15" x14ac:dyDescent="0.25"/>
  <cols>
    <col min="1" max="1" width="36.5703125" customWidth="1"/>
    <col min="2" max="4" width="26.28515625" customWidth="1"/>
    <col min="5" max="5" width="32.5703125" customWidth="1"/>
  </cols>
  <sheetData>
    <row r="1" spans="1:5" x14ac:dyDescent="0.25">
      <c r="A1" s="1" t="s">
        <v>0</v>
      </c>
      <c r="B1" s="2"/>
      <c r="C1" s="3"/>
      <c r="D1" s="4"/>
      <c r="E1" s="4"/>
    </row>
    <row r="2" spans="1:5" x14ac:dyDescent="0.25">
      <c r="A2" s="4"/>
      <c r="B2" s="4"/>
      <c r="C2" s="3"/>
      <c r="D2" s="4"/>
      <c r="E2" s="4"/>
    </row>
    <row r="3" spans="1:5" ht="64.900000000000006" customHeight="1" x14ac:dyDescent="0.25">
      <c r="A3" s="176" t="s">
        <v>1</v>
      </c>
      <c r="B3" s="24" t="s">
        <v>163</v>
      </c>
      <c r="C3" s="24" t="s">
        <v>259</v>
      </c>
      <c r="D3" s="31" t="s">
        <v>162</v>
      </c>
    </row>
    <row r="4" spans="1:5" x14ac:dyDescent="0.25">
      <c r="A4" s="164" t="s">
        <v>8</v>
      </c>
      <c r="B4" s="28">
        <v>246055862450.39194</v>
      </c>
      <c r="C4" s="28">
        <v>250653493896.41748</v>
      </c>
      <c r="D4" s="29" t="s">
        <v>360</v>
      </c>
    </row>
    <row r="5" spans="1:5" x14ac:dyDescent="0.25">
      <c r="A5" s="165" t="s">
        <v>5</v>
      </c>
      <c r="B5" s="32">
        <v>291117579444.89429</v>
      </c>
      <c r="C5" s="32">
        <v>273372761474.30157</v>
      </c>
      <c r="D5" s="30" t="s">
        <v>361</v>
      </c>
    </row>
    <row r="6" spans="1:5" x14ac:dyDescent="0.25">
      <c r="A6" s="165" t="s">
        <v>7</v>
      </c>
      <c r="B6" s="32">
        <v>35086669646.912277</v>
      </c>
      <c r="C6" s="32">
        <v>31317723872.020008</v>
      </c>
      <c r="D6" s="30" t="s">
        <v>362</v>
      </c>
    </row>
    <row r="7" spans="1:5" x14ac:dyDescent="0.25">
      <c r="A7" s="177" t="str">
        <f>All</f>
        <v>All Scheme</v>
      </c>
      <c r="B7" s="33">
        <v>24571.929769423314</v>
      </c>
      <c r="C7" s="33">
        <v>23615.4892811596</v>
      </c>
      <c r="D7" s="10" t="s">
        <v>361</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ColWidth="9" defaultRowHeight="14.25" x14ac:dyDescent="0.2"/>
  <cols>
    <col min="1" max="1" width="31.42578125" style="35" customWidth="1"/>
    <col min="2" max="2" width="4.140625" style="35" customWidth="1"/>
    <col min="3" max="3" width="16.140625" style="35" customWidth="1"/>
    <col min="4" max="4" width="14.85546875" style="35" customWidth="1"/>
    <col min="5" max="16384" width="9" style="35"/>
  </cols>
  <sheetData>
    <row r="1" spans="1:4" ht="15" x14ac:dyDescent="0.25">
      <c r="A1" s="44" t="s">
        <v>191</v>
      </c>
    </row>
    <row r="3" spans="1:4" ht="36.4" customHeight="1" x14ac:dyDescent="0.2">
      <c r="A3" s="263" t="s">
        <v>190</v>
      </c>
      <c r="B3" s="264"/>
      <c r="C3" s="264"/>
      <c r="D3" s="265"/>
    </row>
    <row r="4" spans="1:4" ht="28.5" x14ac:dyDescent="0.2">
      <c r="A4" s="260" t="s">
        <v>153</v>
      </c>
      <c r="B4" s="262"/>
      <c r="C4" s="156" t="str">
        <f>HI</f>
        <v>Hearing impairment</v>
      </c>
      <c r="D4" s="118" t="str">
        <f>All</f>
        <v>All Scheme</v>
      </c>
    </row>
    <row r="5" spans="1:4" x14ac:dyDescent="0.2">
      <c r="A5" s="190" t="s">
        <v>95</v>
      </c>
      <c r="B5" s="95" t="s">
        <v>97</v>
      </c>
      <c r="C5" s="191">
        <v>14.691244897671137</v>
      </c>
      <c r="D5" s="192">
        <v>57.136823501507195</v>
      </c>
    </row>
    <row r="6" spans="1:4" x14ac:dyDescent="0.2">
      <c r="A6" s="266" t="s">
        <v>98</v>
      </c>
      <c r="B6" s="88" t="s">
        <v>96</v>
      </c>
      <c r="C6" s="193">
        <v>15.012507399602992</v>
      </c>
      <c r="D6" s="194">
        <v>59.287182560604975</v>
      </c>
    </row>
    <row r="7" spans="1:4" x14ac:dyDescent="0.2">
      <c r="A7" s="267"/>
      <c r="B7" s="95" t="s">
        <v>97</v>
      </c>
      <c r="C7" s="191">
        <v>14.657474811566971</v>
      </c>
      <c r="D7" s="192">
        <v>61.089005960489587</v>
      </c>
    </row>
    <row r="8" spans="1:4" x14ac:dyDescent="0.2">
      <c r="A8" s="266" t="s">
        <v>99</v>
      </c>
      <c r="B8" s="88" t="s">
        <v>96</v>
      </c>
      <c r="C8" s="193">
        <v>15.250048751065975</v>
      </c>
      <c r="D8" s="194">
        <v>65.408372124551775</v>
      </c>
    </row>
    <row r="9" spans="1:4" x14ac:dyDescent="0.2">
      <c r="A9" s="267"/>
      <c r="B9" s="90" t="s">
        <v>97</v>
      </c>
      <c r="C9" s="195">
        <v>15.419274549654896</v>
      </c>
      <c r="D9" s="196">
        <v>66.951183218135327</v>
      </c>
    </row>
    <row r="10" spans="1:4" x14ac:dyDescent="0.2">
      <c r="A10" s="266" t="s">
        <v>100</v>
      </c>
      <c r="B10" s="95" t="s">
        <v>96</v>
      </c>
      <c r="C10" s="191">
        <v>16.137662215746321</v>
      </c>
      <c r="D10" s="192">
        <v>71.023562077238026</v>
      </c>
    </row>
    <row r="11" spans="1:4" x14ac:dyDescent="0.2">
      <c r="A11" s="267"/>
      <c r="B11" s="90" t="s">
        <v>97</v>
      </c>
      <c r="C11" s="195">
        <v>15.522686204147465</v>
      </c>
      <c r="D11" s="196">
        <v>70.181923290147935</v>
      </c>
    </row>
    <row r="12" spans="1:4" x14ac:dyDescent="0.2">
      <c r="A12" s="116"/>
      <c r="C12" s="117"/>
      <c r="D12" s="117"/>
    </row>
    <row r="13" spans="1:4" ht="30" customHeight="1" x14ac:dyDescent="0.2">
      <c r="A13" s="263" t="s">
        <v>192</v>
      </c>
      <c r="B13" s="264"/>
      <c r="C13" s="264"/>
      <c r="D13" s="265"/>
    </row>
    <row r="14" spans="1:4" ht="28.5" x14ac:dyDescent="0.2">
      <c r="A14" s="260" t="s">
        <v>153</v>
      </c>
      <c r="B14" s="262"/>
      <c r="C14" s="156" t="str">
        <f>VI</f>
        <v>Visual impairment</v>
      </c>
      <c r="D14" s="118" t="str">
        <f>All</f>
        <v>All Scheme</v>
      </c>
    </row>
    <row r="15" spans="1:4" x14ac:dyDescent="0.2">
      <c r="A15" s="190" t="str">
        <f>A5</f>
        <v>2017-18</v>
      </c>
      <c r="B15" s="95" t="s">
        <v>97</v>
      </c>
      <c r="C15" s="191">
        <v>30.885505700834006</v>
      </c>
      <c r="D15" s="192">
        <v>57.136823501507195</v>
      </c>
    </row>
    <row r="16" spans="1:4" x14ac:dyDescent="0.2">
      <c r="A16" s="266" t="str">
        <f>A6</f>
        <v>2018-19</v>
      </c>
      <c r="B16" s="88" t="s">
        <v>96</v>
      </c>
      <c r="C16" s="193">
        <v>31.580184833940869</v>
      </c>
      <c r="D16" s="194">
        <v>59.287182560604975</v>
      </c>
    </row>
    <row r="17" spans="1:4" x14ac:dyDescent="0.2">
      <c r="A17" s="267"/>
      <c r="B17" s="95" t="s">
        <v>97</v>
      </c>
      <c r="C17" s="191">
        <v>31.937437773840703</v>
      </c>
      <c r="D17" s="192">
        <v>61.089005960489587</v>
      </c>
    </row>
    <row r="18" spans="1:4" x14ac:dyDescent="0.2">
      <c r="A18" s="266" t="str">
        <f>A8</f>
        <v>2019-20</v>
      </c>
      <c r="B18" s="88" t="s">
        <v>96</v>
      </c>
      <c r="C18" s="193">
        <v>35.428476521037773</v>
      </c>
      <c r="D18" s="194">
        <v>65.408372124551775</v>
      </c>
    </row>
    <row r="19" spans="1:4" x14ac:dyDescent="0.2">
      <c r="A19" s="267"/>
      <c r="B19" s="90" t="s">
        <v>97</v>
      </c>
      <c r="C19" s="195">
        <v>37.812661993830964</v>
      </c>
      <c r="D19" s="196">
        <v>66.951183218135327</v>
      </c>
    </row>
    <row r="20" spans="1:4" x14ac:dyDescent="0.2">
      <c r="A20" s="266" t="str">
        <f>A10</f>
        <v>2020-21</v>
      </c>
      <c r="B20" s="95" t="s">
        <v>96</v>
      </c>
      <c r="C20" s="191">
        <v>40.832004440014074</v>
      </c>
      <c r="D20" s="192">
        <v>71.023562077238026</v>
      </c>
    </row>
    <row r="21" spans="1:4" x14ac:dyDescent="0.2">
      <c r="A21" s="267"/>
      <c r="B21" s="90" t="s">
        <v>97</v>
      </c>
      <c r="C21" s="195">
        <v>41.479391295942456</v>
      </c>
      <c r="D21" s="196">
        <v>70.181923290147935</v>
      </c>
    </row>
    <row r="22" spans="1:4" x14ac:dyDescent="0.2">
      <c r="A22" s="268"/>
    </row>
    <row r="23" spans="1:4" x14ac:dyDescent="0.2">
      <c r="A23" s="268"/>
    </row>
    <row r="24" spans="1:4" x14ac:dyDescent="0.2">
      <c r="A24" s="268"/>
    </row>
    <row r="25" spans="1:4" ht="29.65" customHeight="1" x14ac:dyDescent="0.2">
      <c r="A25" s="263" t="s">
        <v>237</v>
      </c>
      <c r="B25" s="264"/>
      <c r="C25" s="264"/>
      <c r="D25" s="265"/>
    </row>
    <row r="26" spans="1:4" ht="42.75" x14ac:dyDescent="0.2">
      <c r="A26" s="260" t="s">
        <v>153</v>
      </c>
      <c r="B26" s="262"/>
      <c r="C26" s="156" t="str">
        <f>OSSI</f>
        <v>Other sensory/speech impairment</v>
      </c>
      <c r="D26" s="118" t="str">
        <f>All</f>
        <v>All Scheme</v>
      </c>
    </row>
    <row r="27" spans="1:4" x14ac:dyDescent="0.2">
      <c r="A27" s="190" t="str">
        <f>A15</f>
        <v>2017-18</v>
      </c>
      <c r="B27" s="95" t="s">
        <v>97</v>
      </c>
      <c r="C27" s="191">
        <v>11.805155895933838</v>
      </c>
      <c r="D27" s="192">
        <v>57.136823501507195</v>
      </c>
    </row>
    <row r="28" spans="1:4" x14ac:dyDescent="0.2">
      <c r="A28" s="266" t="str">
        <f>A16</f>
        <v>2018-19</v>
      </c>
      <c r="B28" s="88" t="s">
        <v>96</v>
      </c>
      <c r="C28" s="193">
        <v>11.848943954514596</v>
      </c>
      <c r="D28" s="194">
        <v>59.287182560604975</v>
      </c>
    </row>
    <row r="29" spans="1:4" x14ac:dyDescent="0.2">
      <c r="A29" s="267"/>
      <c r="B29" s="95" t="s">
        <v>97</v>
      </c>
      <c r="C29" s="191">
        <v>11.945335785123968</v>
      </c>
      <c r="D29" s="192">
        <v>61.089005960489587</v>
      </c>
    </row>
    <row r="30" spans="1:4" x14ac:dyDescent="0.2">
      <c r="A30" s="266" t="str">
        <f>A18</f>
        <v>2019-20</v>
      </c>
      <c r="B30" s="88" t="s">
        <v>96</v>
      </c>
      <c r="C30" s="193">
        <v>13.04903862222222</v>
      </c>
      <c r="D30" s="194">
        <v>65.408372124551775</v>
      </c>
    </row>
    <row r="31" spans="1:4" x14ac:dyDescent="0.2">
      <c r="A31" s="267"/>
      <c r="B31" s="90" t="s">
        <v>97</v>
      </c>
      <c r="C31" s="195">
        <v>13.202185490196079</v>
      </c>
      <c r="D31" s="196">
        <v>66.951183218135327</v>
      </c>
    </row>
    <row r="32" spans="1:4" x14ac:dyDescent="0.2">
      <c r="A32" s="266" t="str">
        <f>A20</f>
        <v>2020-21</v>
      </c>
      <c r="B32" s="95" t="s">
        <v>96</v>
      </c>
      <c r="C32" s="191">
        <v>14.365463564616903</v>
      </c>
      <c r="D32" s="192">
        <v>71.023562077238026</v>
      </c>
    </row>
    <row r="33" spans="1:4" x14ac:dyDescent="0.2">
      <c r="A33" s="267"/>
      <c r="B33" s="90" t="s">
        <v>97</v>
      </c>
      <c r="C33" s="195">
        <v>14.871440602824665</v>
      </c>
      <c r="D33" s="196">
        <v>70.181923290147935</v>
      </c>
    </row>
  </sheetData>
  <mergeCells count="16">
    <mergeCell ref="A4:B4"/>
    <mergeCell ref="A3:D3"/>
    <mergeCell ref="A13:D13"/>
    <mergeCell ref="A14:B14"/>
    <mergeCell ref="A16:A17"/>
    <mergeCell ref="A6:A7"/>
    <mergeCell ref="A8:A9"/>
    <mergeCell ref="A26:B26"/>
    <mergeCell ref="A28:A29"/>
    <mergeCell ref="A30:A31"/>
    <mergeCell ref="A32:A33"/>
    <mergeCell ref="A10:A11"/>
    <mergeCell ref="A25:D25"/>
    <mergeCell ref="A18:A19"/>
    <mergeCell ref="A20:A21"/>
    <mergeCell ref="A22:A2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topLeftCell="A15" workbookViewId="0">
      <selection activeCell="P38" sqref="P38"/>
    </sheetView>
  </sheetViews>
  <sheetFormatPr defaultColWidth="9" defaultRowHeight="14.25" x14ac:dyDescent="0.2"/>
  <cols>
    <col min="1" max="1" width="19.42578125" style="35" customWidth="1"/>
    <col min="2" max="3" width="15" style="35" customWidth="1"/>
    <col min="4" max="16384" width="9" style="35"/>
  </cols>
  <sheetData>
    <row r="1" spans="1:3" ht="15" x14ac:dyDescent="0.25">
      <c r="A1" s="44" t="s">
        <v>169</v>
      </c>
    </row>
    <row r="3" spans="1:3" ht="42" customHeight="1" x14ac:dyDescent="0.2">
      <c r="A3" s="263" t="s">
        <v>165</v>
      </c>
      <c r="B3" s="264"/>
      <c r="C3" s="265"/>
    </row>
    <row r="4" spans="1:3" ht="40.15" customHeight="1" x14ac:dyDescent="0.2">
      <c r="A4" s="51" t="s">
        <v>105</v>
      </c>
      <c r="B4" s="156" t="s">
        <v>164</v>
      </c>
      <c r="C4" s="156" t="s">
        <v>166</v>
      </c>
    </row>
    <row r="5" spans="1:3" x14ac:dyDescent="0.2">
      <c r="A5" s="53" t="s">
        <v>302</v>
      </c>
      <c r="B5" s="119">
        <v>13.992386151198351</v>
      </c>
      <c r="C5" s="119">
        <v>24.857954496058255</v>
      </c>
    </row>
    <row r="6" spans="1:3" x14ac:dyDescent="0.2">
      <c r="A6" s="53" t="s">
        <v>303</v>
      </c>
      <c r="B6" s="119">
        <v>12.321011044440668</v>
      </c>
      <c r="C6" s="119">
        <v>71.268234248843072</v>
      </c>
    </row>
    <row r="7" spans="1:3" x14ac:dyDescent="0.2">
      <c r="A7" s="53" t="s">
        <v>304</v>
      </c>
      <c r="B7" s="119">
        <v>14.709723130571493</v>
      </c>
      <c r="C7" s="119">
        <v>110.05104771688463</v>
      </c>
    </row>
    <row r="8" spans="1:3" x14ac:dyDescent="0.2">
      <c r="A8" s="53" t="s">
        <v>305</v>
      </c>
      <c r="B8" s="119">
        <v>19.138033041624997</v>
      </c>
      <c r="C8" s="119">
        <v>112.51386306819086</v>
      </c>
    </row>
    <row r="9" spans="1:3" x14ac:dyDescent="0.2">
      <c r="A9" s="53" t="s">
        <v>306</v>
      </c>
      <c r="B9" s="119">
        <v>19.78921320445075</v>
      </c>
      <c r="C9" s="119">
        <v>114.98025195257111</v>
      </c>
    </row>
    <row r="10" spans="1:3" x14ac:dyDescent="0.2">
      <c r="A10" s="53" t="s">
        <v>307</v>
      </c>
      <c r="B10" s="119">
        <v>18.290375895827005</v>
      </c>
      <c r="C10" s="119">
        <v>115.68609839387297</v>
      </c>
    </row>
    <row r="11" spans="1:3" x14ac:dyDescent="0.2">
      <c r="A11" s="53" t="s">
        <v>308</v>
      </c>
      <c r="B11" s="119">
        <v>16.799788949469264</v>
      </c>
      <c r="C11" s="119">
        <v>113.76890469466588</v>
      </c>
    </row>
    <row r="12" spans="1:3" x14ac:dyDescent="0.2">
      <c r="A12" s="53" t="s">
        <v>91</v>
      </c>
      <c r="B12" s="119">
        <v>15.522686204024295</v>
      </c>
      <c r="C12" s="119">
        <v>70.18192328994374</v>
      </c>
    </row>
    <row r="13" spans="1:3" x14ac:dyDescent="0.2">
      <c r="A13" s="77" t="s">
        <v>363</v>
      </c>
      <c r="B13" s="120">
        <v>15.422426919703463</v>
      </c>
      <c r="C13" s="120">
        <v>70.181923289943754</v>
      </c>
    </row>
    <row r="15" spans="1:3" ht="48" customHeight="1" x14ac:dyDescent="0.2">
      <c r="A15" s="263" t="s">
        <v>167</v>
      </c>
      <c r="B15" s="264"/>
      <c r="C15" s="265"/>
    </row>
    <row r="16" spans="1:3" ht="42.75" x14ac:dyDescent="0.2">
      <c r="A16" s="51" t="s">
        <v>105</v>
      </c>
      <c r="B16" s="156" t="s">
        <v>168</v>
      </c>
      <c r="C16" s="156" t="s">
        <v>166</v>
      </c>
    </row>
    <row r="17" spans="1:3" x14ac:dyDescent="0.2">
      <c r="A17" s="53" t="s">
        <v>302</v>
      </c>
      <c r="B17" s="252">
        <v>19.589064437393837</v>
      </c>
      <c r="C17" s="252">
        <v>24.857954496058255</v>
      </c>
    </row>
    <row r="18" spans="1:3" x14ac:dyDescent="0.2">
      <c r="A18" s="53" t="s">
        <v>303</v>
      </c>
      <c r="B18" s="252">
        <v>30.853443472390364</v>
      </c>
      <c r="C18" s="252">
        <v>71.268234248843072</v>
      </c>
    </row>
    <row r="19" spans="1:3" x14ac:dyDescent="0.2">
      <c r="A19" s="53" t="s">
        <v>304</v>
      </c>
      <c r="B19" s="252">
        <v>45.829832830511677</v>
      </c>
      <c r="C19" s="252">
        <v>110.05104771688463</v>
      </c>
    </row>
    <row r="20" spans="1:3" x14ac:dyDescent="0.2">
      <c r="A20" s="53" t="s">
        <v>305</v>
      </c>
      <c r="B20" s="252">
        <v>48.936457967742776</v>
      </c>
      <c r="C20" s="252">
        <v>112.51386306819086</v>
      </c>
    </row>
    <row r="21" spans="1:3" x14ac:dyDescent="0.2">
      <c r="A21" s="53" t="s">
        <v>306</v>
      </c>
      <c r="B21" s="252">
        <v>48.938982568683201</v>
      </c>
      <c r="C21" s="252">
        <v>114.98025195257111</v>
      </c>
    </row>
    <row r="22" spans="1:3" x14ac:dyDescent="0.2">
      <c r="A22" s="53" t="s">
        <v>307</v>
      </c>
      <c r="B22" s="252">
        <v>46.487667614200092</v>
      </c>
      <c r="C22" s="252">
        <v>115.68609839387297</v>
      </c>
    </row>
    <row r="23" spans="1:3" x14ac:dyDescent="0.2">
      <c r="A23" s="53" t="s">
        <v>308</v>
      </c>
      <c r="B23" s="252">
        <v>44.562426877368303</v>
      </c>
      <c r="C23" s="252">
        <v>113.76890469466588</v>
      </c>
    </row>
    <row r="24" spans="1:3" x14ac:dyDescent="0.2">
      <c r="A24" s="53" t="s">
        <v>91</v>
      </c>
      <c r="B24" s="252">
        <v>41.479391296350087</v>
      </c>
      <c r="C24" s="252">
        <v>70.18192328994374</v>
      </c>
    </row>
    <row r="25" spans="1:3" x14ac:dyDescent="0.2">
      <c r="A25" s="77" t="s">
        <v>363</v>
      </c>
      <c r="B25" s="253">
        <v>33.217751523723052</v>
      </c>
      <c r="C25" s="253">
        <v>70.181923289943754</v>
      </c>
    </row>
    <row r="27" spans="1:3" ht="45.75" customHeight="1" x14ac:dyDescent="0.2">
      <c r="A27" s="263" t="s">
        <v>261</v>
      </c>
      <c r="B27" s="264"/>
      <c r="C27" s="265"/>
    </row>
    <row r="28" spans="1:3" ht="42.75" x14ac:dyDescent="0.2">
      <c r="A28" s="51" t="s">
        <v>105</v>
      </c>
      <c r="B28" s="156" t="s">
        <v>260</v>
      </c>
      <c r="C28" s="156" t="s">
        <v>166</v>
      </c>
    </row>
    <row r="29" spans="1:3" x14ac:dyDescent="0.2">
      <c r="A29" s="53" t="s">
        <v>302</v>
      </c>
      <c r="B29" s="252">
        <v>12.764847058799846</v>
      </c>
      <c r="C29" s="252">
        <v>24.857954496058255</v>
      </c>
    </row>
    <row r="30" spans="1:3" x14ac:dyDescent="0.2">
      <c r="A30" s="53" t="s">
        <v>303</v>
      </c>
      <c r="B30" s="252">
        <v>22.023096942379926</v>
      </c>
      <c r="C30" s="252">
        <v>71.268234248843072</v>
      </c>
    </row>
    <row r="31" spans="1:3" x14ac:dyDescent="0.2">
      <c r="A31" s="53" t="s">
        <v>304</v>
      </c>
      <c r="B31" s="252">
        <v>42.620568814033334</v>
      </c>
      <c r="C31" s="252">
        <v>110.05104771688463</v>
      </c>
    </row>
    <row r="32" spans="1:3" x14ac:dyDescent="0.2">
      <c r="A32" s="53" t="s">
        <v>305</v>
      </c>
      <c r="B32" s="252">
        <v>50.512671979647045</v>
      </c>
      <c r="C32" s="252">
        <v>112.51386306819086</v>
      </c>
    </row>
    <row r="33" spans="1:3" x14ac:dyDescent="0.2">
      <c r="A33" s="53" t="s">
        <v>306</v>
      </c>
      <c r="B33" s="252">
        <v>37.514633623687502</v>
      </c>
      <c r="C33" s="252">
        <v>114.98025195257111</v>
      </c>
    </row>
    <row r="34" spans="1:3" x14ac:dyDescent="0.2">
      <c r="A34" s="53" t="s">
        <v>307</v>
      </c>
      <c r="B34" s="252">
        <v>37.33018933507843</v>
      </c>
      <c r="C34" s="252">
        <v>115.68609839387297</v>
      </c>
    </row>
    <row r="35" spans="1:3" x14ac:dyDescent="0.2">
      <c r="A35" s="53" t="s">
        <v>308</v>
      </c>
      <c r="B35" s="252">
        <v>51.22880475644444</v>
      </c>
      <c r="C35" s="252">
        <v>113.76890469466588</v>
      </c>
    </row>
    <row r="36" spans="1:3" x14ac:dyDescent="0.2">
      <c r="A36" s="53" t="s">
        <v>91</v>
      </c>
      <c r="B36" s="252">
        <v>14.871440601423842</v>
      </c>
      <c r="C36" s="252">
        <v>70.18192328994374</v>
      </c>
    </row>
    <row r="37" spans="1:3" x14ac:dyDescent="0.2">
      <c r="A37" s="77" t="s">
        <v>363</v>
      </c>
      <c r="B37" s="253">
        <v>26.808801177070308</v>
      </c>
      <c r="C37" s="253">
        <v>70.181923289943754</v>
      </c>
    </row>
    <row r="39" spans="1:3" ht="29.25" customHeight="1" x14ac:dyDescent="0.2">
      <c r="A39" s="269" t="s">
        <v>262</v>
      </c>
      <c r="B39" s="269"/>
      <c r="C39" s="269"/>
    </row>
  </sheetData>
  <mergeCells count="4">
    <mergeCell ref="A3:C3"/>
    <mergeCell ref="A15:C15"/>
    <mergeCell ref="A27:C27"/>
    <mergeCell ref="A39:C39"/>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election activeCell="B13" sqref="B13"/>
    </sheetView>
  </sheetViews>
  <sheetFormatPr defaultColWidth="9" defaultRowHeight="14.25" x14ac:dyDescent="0.2"/>
  <cols>
    <col min="1" max="1" width="25.28515625" style="35" customWidth="1"/>
    <col min="2" max="2" width="16" style="35" customWidth="1"/>
    <col min="3" max="3" width="15.140625" style="35" customWidth="1"/>
    <col min="4" max="16384" width="9" style="35"/>
  </cols>
  <sheetData>
    <row r="1" spans="1:3" ht="15" x14ac:dyDescent="0.25">
      <c r="A1" s="44" t="s">
        <v>170</v>
      </c>
    </row>
    <row r="3" spans="1:3" ht="32.25" customHeight="1" x14ac:dyDescent="0.2">
      <c r="A3" s="263" t="s">
        <v>171</v>
      </c>
      <c r="B3" s="264"/>
      <c r="C3" s="265"/>
    </row>
    <row r="4" spans="1:3" ht="28.5" x14ac:dyDescent="0.2">
      <c r="A4" s="51" t="s">
        <v>172</v>
      </c>
      <c r="B4" s="156" t="str">
        <f>HI</f>
        <v>Hearing impairment</v>
      </c>
      <c r="C4" s="118" t="str">
        <f>All</f>
        <v>All Scheme</v>
      </c>
    </row>
    <row r="5" spans="1:3" x14ac:dyDescent="0.2">
      <c r="A5" s="121">
        <v>0</v>
      </c>
      <c r="B5" s="75">
        <v>3.3640552995391707E-3</v>
      </c>
      <c r="C5" s="76">
        <v>2.1555651358450482E-3</v>
      </c>
    </row>
    <row r="6" spans="1:3" x14ac:dyDescent="0.2">
      <c r="A6" s="122" t="s">
        <v>364</v>
      </c>
      <c r="B6" s="75">
        <v>0.21520737327188941</v>
      </c>
      <c r="C6" s="76">
        <v>2.2544544642420634E-2</v>
      </c>
    </row>
    <row r="7" spans="1:3" x14ac:dyDescent="0.2">
      <c r="A7" s="122" t="s">
        <v>365</v>
      </c>
      <c r="B7" s="75">
        <v>0.22723502304147467</v>
      </c>
      <c r="C7" s="76">
        <v>6.9478086569273637E-2</v>
      </c>
    </row>
    <row r="8" spans="1:3" x14ac:dyDescent="0.2">
      <c r="A8" s="122" t="s">
        <v>366</v>
      </c>
      <c r="B8" s="75">
        <v>0.17788018433179723</v>
      </c>
      <c r="C8" s="76">
        <v>0.12161387383943929</v>
      </c>
    </row>
    <row r="9" spans="1:3" x14ac:dyDescent="0.2">
      <c r="A9" s="122" t="s">
        <v>367</v>
      </c>
      <c r="B9" s="75">
        <v>0.13092165898617511</v>
      </c>
      <c r="C9" s="76">
        <v>0.12639389508397816</v>
      </c>
    </row>
    <row r="10" spans="1:3" x14ac:dyDescent="0.2">
      <c r="A10" s="122" t="s">
        <v>368</v>
      </c>
      <c r="B10" s="75">
        <v>0.13078341013824885</v>
      </c>
      <c r="C10" s="76">
        <v>0.14957622033875706</v>
      </c>
    </row>
    <row r="11" spans="1:3" x14ac:dyDescent="0.2">
      <c r="A11" s="122" t="s">
        <v>369</v>
      </c>
      <c r="B11" s="75">
        <v>7.9861751152073737E-2</v>
      </c>
      <c r="C11" s="76">
        <v>0.14984066595851536</v>
      </c>
    </row>
    <row r="12" spans="1:3" x14ac:dyDescent="0.2">
      <c r="A12" s="122" t="s">
        <v>370</v>
      </c>
      <c r="B12" s="75">
        <v>3.0184331797235023E-2</v>
      </c>
      <c r="C12" s="76">
        <v>0.17150520668980751</v>
      </c>
    </row>
    <row r="13" spans="1:3" x14ac:dyDescent="0.2">
      <c r="A13" s="122" t="s">
        <v>371</v>
      </c>
      <c r="B13" s="75">
        <v>3.3179723502304147E-3</v>
      </c>
      <c r="C13" s="76">
        <v>6.9804754687798606E-2</v>
      </c>
    </row>
    <row r="14" spans="1:3" x14ac:dyDescent="0.2">
      <c r="A14" s="122" t="s">
        <v>372</v>
      </c>
      <c r="B14" s="75">
        <v>6.912442396313364E-4</v>
      </c>
      <c r="C14" s="76">
        <v>3.4904599575998119E-2</v>
      </c>
    </row>
    <row r="15" spans="1:3" x14ac:dyDescent="0.2">
      <c r="A15" s="122" t="s">
        <v>373</v>
      </c>
      <c r="B15" s="75">
        <v>3.6866359447004608E-4</v>
      </c>
      <c r="C15" s="76">
        <v>2.0551202449788666E-2</v>
      </c>
    </row>
    <row r="16" spans="1:3" x14ac:dyDescent="0.2">
      <c r="A16" s="123" t="s">
        <v>374</v>
      </c>
      <c r="B16" s="77">
        <v>1.8433179723502304E-4</v>
      </c>
      <c r="C16" s="78">
        <v>6.1631385028377901E-2</v>
      </c>
    </row>
    <row r="17" spans="1:3" x14ac:dyDescent="0.2">
      <c r="A17" s="124"/>
    </row>
    <row r="18" spans="1:3" ht="32.65" customHeight="1" x14ac:dyDescent="0.2">
      <c r="A18" s="263" t="s">
        <v>173</v>
      </c>
      <c r="B18" s="264"/>
      <c r="C18" s="265"/>
    </row>
    <row r="19" spans="1:3" ht="28.5" x14ac:dyDescent="0.2">
      <c r="A19" s="51" t="s">
        <v>172</v>
      </c>
      <c r="B19" s="156" t="str">
        <f>VI</f>
        <v>Visual impairment</v>
      </c>
      <c r="C19" s="118" t="str">
        <f>All</f>
        <v>All Scheme</v>
      </c>
    </row>
    <row r="20" spans="1:3" x14ac:dyDescent="0.2">
      <c r="A20" s="121">
        <v>0</v>
      </c>
      <c r="B20" s="75">
        <v>3.3719231201528605E-3</v>
      </c>
      <c r="C20" s="75">
        <v>2.1555651358450482E-3</v>
      </c>
    </row>
    <row r="21" spans="1:3" x14ac:dyDescent="0.2">
      <c r="A21" s="121" t="s">
        <v>364</v>
      </c>
      <c r="B21" s="75">
        <v>2.9897718332022032E-2</v>
      </c>
      <c r="C21" s="75">
        <v>2.2544544642420634E-2</v>
      </c>
    </row>
    <row r="22" spans="1:3" x14ac:dyDescent="0.2">
      <c r="A22" s="121" t="s">
        <v>365</v>
      </c>
      <c r="B22" s="75">
        <v>7.7779026638192653E-2</v>
      </c>
      <c r="C22" s="75">
        <v>6.9478086569273637E-2</v>
      </c>
    </row>
    <row r="23" spans="1:3" x14ac:dyDescent="0.2">
      <c r="A23" s="121" t="s">
        <v>366</v>
      </c>
      <c r="B23" s="75">
        <v>8.8906372934697095E-2</v>
      </c>
      <c r="C23" s="75">
        <v>0.12161387383943929</v>
      </c>
    </row>
    <row r="24" spans="1:3" x14ac:dyDescent="0.2">
      <c r="A24" s="121" t="s">
        <v>367</v>
      </c>
      <c r="B24" s="75">
        <v>0.10430482185006182</v>
      </c>
      <c r="C24" s="75">
        <v>0.12639389508397816</v>
      </c>
    </row>
    <row r="25" spans="1:3" x14ac:dyDescent="0.2">
      <c r="A25" s="121" t="s">
        <v>368</v>
      </c>
      <c r="B25" s="75">
        <v>0.20490052826795549</v>
      </c>
      <c r="C25" s="75">
        <v>0.14957622033875706</v>
      </c>
    </row>
    <row r="26" spans="1:3" x14ac:dyDescent="0.2">
      <c r="A26" s="121" t="s">
        <v>369</v>
      </c>
      <c r="B26" s="75">
        <v>0.25413060582218727</v>
      </c>
      <c r="C26" s="75">
        <v>0.14984066595851536</v>
      </c>
    </row>
    <row r="27" spans="1:3" x14ac:dyDescent="0.2">
      <c r="A27" s="121" t="s">
        <v>370</v>
      </c>
      <c r="B27" s="75">
        <v>0.16780937394627402</v>
      </c>
      <c r="C27" s="75">
        <v>0.17150520668980751</v>
      </c>
    </row>
    <row r="28" spans="1:3" x14ac:dyDescent="0.2">
      <c r="A28" s="121" t="s">
        <v>371</v>
      </c>
      <c r="B28" s="75">
        <v>4.1811846689895474E-2</v>
      </c>
      <c r="C28" s="75">
        <v>6.9804754687798606E-2</v>
      </c>
    </row>
    <row r="29" spans="1:3" x14ac:dyDescent="0.2">
      <c r="A29" s="121" t="s">
        <v>372</v>
      </c>
      <c r="B29" s="75">
        <v>1.2700910419242442E-2</v>
      </c>
      <c r="C29" s="75">
        <v>3.4904599575998119E-2</v>
      </c>
    </row>
    <row r="30" spans="1:3" x14ac:dyDescent="0.2">
      <c r="A30" s="121" t="s">
        <v>373</v>
      </c>
      <c r="B30" s="75">
        <v>5.1702821175677195E-3</v>
      </c>
      <c r="C30" s="75">
        <v>2.0551202449788666E-2</v>
      </c>
    </row>
    <row r="31" spans="1:3" x14ac:dyDescent="0.2">
      <c r="A31" s="125" t="s">
        <v>374</v>
      </c>
      <c r="B31" s="77">
        <v>9.2165898617511521E-3</v>
      </c>
      <c r="C31" s="77">
        <v>6.1631385028377901E-2</v>
      </c>
    </row>
    <row r="33" spans="1:3" ht="32.25" customHeight="1" x14ac:dyDescent="0.2">
      <c r="A33" s="263" t="s">
        <v>238</v>
      </c>
      <c r="B33" s="264"/>
      <c r="C33" s="265"/>
    </row>
    <row r="34" spans="1:3" ht="42.75" x14ac:dyDescent="0.2">
      <c r="A34" s="51" t="s">
        <v>172</v>
      </c>
      <c r="B34" s="156" t="str">
        <f>OSSI</f>
        <v>Other sensory/speech impairment</v>
      </c>
      <c r="C34" s="118" t="str">
        <f>All</f>
        <v>All Scheme</v>
      </c>
    </row>
    <row r="35" spans="1:3" x14ac:dyDescent="0.2">
      <c r="A35" s="121">
        <v>0</v>
      </c>
      <c r="B35" s="75">
        <v>6.8894247330347916E-3</v>
      </c>
      <c r="C35" s="75">
        <v>2.1555651358450482E-3</v>
      </c>
    </row>
    <row r="36" spans="1:3" x14ac:dyDescent="0.2">
      <c r="A36" s="121" t="s">
        <v>364</v>
      </c>
      <c r="B36" s="75">
        <v>9.6796417499138823E-2</v>
      </c>
      <c r="C36" s="75">
        <v>2.2544544642420634E-2</v>
      </c>
    </row>
    <row r="37" spans="1:3" x14ac:dyDescent="0.2">
      <c r="A37" s="121" t="s">
        <v>365</v>
      </c>
      <c r="B37" s="75">
        <v>0.32621426110919738</v>
      </c>
      <c r="C37" s="75">
        <v>6.9478086569273637E-2</v>
      </c>
    </row>
    <row r="38" spans="1:3" x14ac:dyDescent="0.2">
      <c r="A38" s="121" t="s">
        <v>366</v>
      </c>
      <c r="B38" s="75">
        <v>0.25594212883224249</v>
      </c>
      <c r="C38" s="75">
        <v>0.12161387383943929</v>
      </c>
    </row>
    <row r="39" spans="1:3" x14ac:dyDescent="0.2">
      <c r="A39" s="121" t="s">
        <v>367</v>
      </c>
      <c r="B39" s="75">
        <v>0.14226662073716845</v>
      </c>
      <c r="C39" s="75">
        <v>0.12639389508397816</v>
      </c>
    </row>
    <row r="40" spans="1:3" x14ac:dyDescent="0.2">
      <c r="A40" s="121" t="s">
        <v>368</v>
      </c>
      <c r="B40" s="75">
        <v>9.3007233895969682E-2</v>
      </c>
      <c r="C40" s="75">
        <v>0.14957622033875706</v>
      </c>
    </row>
    <row r="41" spans="1:3" x14ac:dyDescent="0.2">
      <c r="A41" s="121" t="s">
        <v>369</v>
      </c>
      <c r="B41" s="75">
        <v>4.9948329314502236E-2</v>
      </c>
      <c r="C41" s="75">
        <v>0.14984066595851536</v>
      </c>
    </row>
    <row r="42" spans="1:3" x14ac:dyDescent="0.2">
      <c r="A42" s="121" t="s">
        <v>370</v>
      </c>
      <c r="B42" s="75">
        <v>2.4801929038925249E-2</v>
      </c>
      <c r="C42" s="75">
        <v>0.17150520668980751</v>
      </c>
    </row>
    <row r="43" spans="1:3" x14ac:dyDescent="0.2">
      <c r="A43" s="121" t="s">
        <v>371</v>
      </c>
      <c r="B43" s="75">
        <v>2.0668274199104374E-3</v>
      </c>
      <c r="C43" s="75">
        <v>6.9804754687798606E-2</v>
      </c>
    </row>
    <row r="44" spans="1:3" x14ac:dyDescent="0.2">
      <c r="A44" s="121" t="s">
        <v>372</v>
      </c>
      <c r="B44" s="75">
        <v>6.889424733034792E-4</v>
      </c>
      <c r="C44" s="75">
        <v>3.4904599575998119E-2</v>
      </c>
    </row>
    <row r="45" spans="1:3" x14ac:dyDescent="0.2">
      <c r="A45" s="121" t="s">
        <v>373</v>
      </c>
      <c r="B45" s="75">
        <v>1.0334137099552187E-3</v>
      </c>
      <c r="C45" s="75">
        <v>2.0551202449788666E-2</v>
      </c>
    </row>
    <row r="46" spans="1:3" x14ac:dyDescent="0.2">
      <c r="A46" s="125" t="s">
        <v>374</v>
      </c>
      <c r="B46" s="77">
        <v>3.444712366517396E-4</v>
      </c>
      <c r="C46" s="77">
        <v>6.1631385028377901E-2</v>
      </c>
    </row>
  </sheetData>
  <mergeCells count="3">
    <mergeCell ref="A3:C3"/>
    <mergeCell ref="A18:C18"/>
    <mergeCell ref="A33:C3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ColWidth="9" defaultRowHeight="14.25" x14ac:dyDescent="0.2"/>
  <cols>
    <col min="1" max="1" width="22" style="35" customWidth="1"/>
    <col min="2" max="2" width="21.7109375" style="35" customWidth="1"/>
    <col min="3" max="3" width="16.42578125" style="35" customWidth="1"/>
    <col min="4" max="16384" width="9" style="35"/>
  </cols>
  <sheetData>
    <row r="1" spans="1:3" ht="15" x14ac:dyDescent="0.25">
      <c r="A1" s="44" t="s">
        <v>174</v>
      </c>
    </row>
    <row r="3" spans="1:3" ht="36.4" customHeight="1" x14ac:dyDescent="0.2">
      <c r="A3" s="263" t="s">
        <v>175</v>
      </c>
      <c r="B3" s="264"/>
      <c r="C3" s="265"/>
    </row>
    <row r="4" spans="1:3" ht="31.15" customHeight="1" x14ac:dyDescent="0.2">
      <c r="A4" s="272" t="s">
        <v>176</v>
      </c>
      <c r="B4" s="273"/>
      <c r="C4" s="156" t="str">
        <f>HI</f>
        <v>Hearing impairment</v>
      </c>
    </row>
    <row r="5" spans="1:3" x14ac:dyDescent="0.2">
      <c r="A5" s="270" t="s">
        <v>375</v>
      </c>
      <c r="B5" s="66" t="s">
        <v>376</v>
      </c>
      <c r="C5" s="75">
        <v>6.0876884396675428E-2</v>
      </c>
    </row>
    <row r="6" spans="1:3" x14ac:dyDescent="0.2">
      <c r="A6" s="270"/>
      <c r="B6" s="66" t="s">
        <v>377</v>
      </c>
      <c r="C6" s="75">
        <v>0.10823706523358692</v>
      </c>
    </row>
    <row r="7" spans="1:3" x14ac:dyDescent="0.2">
      <c r="A7" s="270"/>
      <c r="B7" s="66" t="s">
        <v>314</v>
      </c>
      <c r="C7" s="75">
        <v>0.27360555111833346</v>
      </c>
    </row>
    <row r="8" spans="1:3" x14ac:dyDescent="0.2">
      <c r="A8" s="274" t="s">
        <v>378</v>
      </c>
      <c r="B8" s="65" t="s">
        <v>379</v>
      </c>
      <c r="C8" s="80">
        <v>2.9863430571720702E-2</v>
      </c>
    </row>
    <row r="9" spans="1:3" x14ac:dyDescent="0.2">
      <c r="A9" s="270"/>
      <c r="B9" s="66" t="s">
        <v>376</v>
      </c>
      <c r="C9" s="75">
        <v>0.41499462059032532</v>
      </c>
    </row>
    <row r="10" spans="1:3" x14ac:dyDescent="0.2">
      <c r="A10" s="270"/>
      <c r="B10" s="66" t="s">
        <v>380</v>
      </c>
      <c r="C10" s="75">
        <v>3.3300639980390116E-2</v>
      </c>
    </row>
    <row r="11" spans="1:3" x14ac:dyDescent="0.2">
      <c r="A11" s="271"/>
      <c r="B11" s="114" t="s">
        <v>314</v>
      </c>
      <c r="C11" s="77">
        <v>3.0814635706557618E-2</v>
      </c>
    </row>
    <row r="12" spans="1:3" x14ac:dyDescent="0.2">
      <c r="A12" s="270" t="s">
        <v>381</v>
      </c>
      <c r="B12" s="66" t="s">
        <v>382</v>
      </c>
      <c r="C12" s="75">
        <v>1.2937595957632525E-3</v>
      </c>
    </row>
    <row r="13" spans="1:3" x14ac:dyDescent="0.2">
      <c r="A13" s="271"/>
      <c r="B13" s="114" t="s">
        <v>383</v>
      </c>
      <c r="C13" s="77">
        <v>4.7013412806647399E-2</v>
      </c>
    </row>
    <row r="15" spans="1:3" ht="36.4" customHeight="1" x14ac:dyDescent="0.2">
      <c r="A15" s="263" t="s">
        <v>177</v>
      </c>
      <c r="B15" s="264"/>
      <c r="C15" s="265"/>
    </row>
    <row r="16" spans="1:3" ht="31.15" customHeight="1" x14ac:dyDescent="0.2">
      <c r="A16" s="272" t="s">
        <v>176</v>
      </c>
      <c r="B16" s="273"/>
      <c r="C16" s="156" t="str">
        <f>VI</f>
        <v>Visual impairment</v>
      </c>
    </row>
    <row r="17" spans="1:3" x14ac:dyDescent="0.2">
      <c r="A17" s="274" t="s">
        <v>384</v>
      </c>
      <c r="B17" s="65" t="s">
        <v>376</v>
      </c>
      <c r="C17" s="80">
        <v>0.29786252467814212</v>
      </c>
    </row>
    <row r="18" spans="1:3" x14ac:dyDescent="0.2">
      <c r="A18" s="270"/>
      <c r="B18" s="66" t="s">
        <v>377</v>
      </c>
      <c r="C18" s="75">
        <v>0.29294695312129726</v>
      </c>
    </row>
    <row r="19" spans="1:3" x14ac:dyDescent="0.2">
      <c r="A19" s="271"/>
      <c r="B19" s="114" t="s">
        <v>314</v>
      </c>
      <c r="C19" s="77">
        <v>8.7885595435423083E-2</v>
      </c>
    </row>
    <row r="20" spans="1:3" x14ac:dyDescent="0.2">
      <c r="A20" s="274" t="s">
        <v>385</v>
      </c>
      <c r="B20" s="65" t="s">
        <v>379</v>
      </c>
      <c r="C20" s="80">
        <v>2.6430247960924819E-2</v>
      </c>
    </row>
    <row r="21" spans="1:3" x14ac:dyDescent="0.2">
      <c r="A21" s="270"/>
      <c r="B21" s="66" t="s">
        <v>376</v>
      </c>
      <c r="C21" s="75">
        <v>0.18581135196726142</v>
      </c>
    </row>
    <row r="22" spans="1:3" x14ac:dyDescent="0.2">
      <c r="A22" s="270"/>
      <c r="B22" s="66" t="s">
        <v>380</v>
      </c>
      <c r="C22" s="75">
        <v>1.7350946903596613E-2</v>
      </c>
    </row>
    <row r="23" spans="1:3" x14ac:dyDescent="0.2">
      <c r="A23" s="271"/>
      <c r="B23" s="114" t="s">
        <v>314</v>
      </c>
      <c r="C23" s="77">
        <v>2.3382069602692367E-2</v>
      </c>
    </row>
    <row r="24" spans="1:3" x14ac:dyDescent="0.2">
      <c r="A24" s="270" t="s">
        <v>386</v>
      </c>
      <c r="B24" s="66" t="s">
        <v>382</v>
      </c>
      <c r="C24" s="75">
        <v>9.0335124602488482E-3</v>
      </c>
    </row>
    <row r="25" spans="1:3" x14ac:dyDescent="0.2">
      <c r="A25" s="271"/>
      <c r="B25" s="114" t="s">
        <v>383</v>
      </c>
      <c r="C25" s="77">
        <v>5.9296797870413462E-2</v>
      </c>
    </row>
    <row r="27" spans="1:3" ht="43.5" customHeight="1" x14ac:dyDescent="0.2">
      <c r="A27" s="263" t="s">
        <v>239</v>
      </c>
      <c r="B27" s="264"/>
      <c r="C27" s="265"/>
    </row>
    <row r="28" spans="1:3" ht="42.75" x14ac:dyDescent="0.2">
      <c r="A28" s="272" t="s">
        <v>176</v>
      </c>
      <c r="B28" s="275"/>
      <c r="C28" s="156" t="str">
        <f>OSSI</f>
        <v>Other sensory/speech impairment</v>
      </c>
    </row>
    <row r="29" spans="1:3" x14ac:dyDescent="0.2">
      <c r="A29" s="274" t="s">
        <v>387</v>
      </c>
      <c r="B29" s="63" t="s">
        <v>376</v>
      </c>
      <c r="C29" s="81">
        <v>9.0954844799855786E-2</v>
      </c>
    </row>
    <row r="30" spans="1:3" x14ac:dyDescent="0.2">
      <c r="A30" s="270"/>
      <c r="B30" s="53" t="s">
        <v>377</v>
      </c>
      <c r="C30" s="76">
        <v>9.6915662842908284E-2</v>
      </c>
    </row>
    <row r="31" spans="1:3" x14ac:dyDescent="0.2">
      <c r="A31" s="270"/>
      <c r="B31" s="53" t="s">
        <v>314</v>
      </c>
      <c r="C31" s="76">
        <v>3.538629702163136E-2</v>
      </c>
    </row>
    <row r="32" spans="1:3" x14ac:dyDescent="0.2">
      <c r="A32" s="274" t="s">
        <v>388</v>
      </c>
      <c r="B32" s="63" t="s">
        <v>379</v>
      </c>
      <c r="C32" s="81">
        <v>2.9234937397783045E-2</v>
      </c>
    </row>
    <row r="33" spans="1:3" x14ac:dyDescent="0.2">
      <c r="A33" s="270"/>
      <c r="B33" s="53" t="s">
        <v>376</v>
      </c>
      <c r="C33" s="76">
        <v>0.65978935952156481</v>
      </c>
    </row>
    <row r="34" spans="1:3" x14ac:dyDescent="0.2">
      <c r="A34" s="270"/>
      <c r="B34" s="53" t="s">
        <v>380</v>
      </c>
      <c r="C34" s="76">
        <v>3.1098334432878069E-2</v>
      </c>
    </row>
    <row r="35" spans="1:3" x14ac:dyDescent="0.2">
      <c r="A35" s="271"/>
      <c r="B35" s="56" t="s">
        <v>314</v>
      </c>
      <c r="C35" s="78">
        <v>4.8160773399624407E-2</v>
      </c>
    </row>
    <row r="36" spans="1:3" x14ac:dyDescent="0.2">
      <c r="A36" s="270" t="s">
        <v>389</v>
      </c>
      <c r="B36" s="53" t="s">
        <v>382</v>
      </c>
      <c r="C36" s="76">
        <v>1.3923443323529504E-4</v>
      </c>
    </row>
    <row r="37" spans="1:3" x14ac:dyDescent="0.2">
      <c r="A37" s="271"/>
      <c r="B37" s="56" t="s">
        <v>383</v>
      </c>
      <c r="C37" s="78">
        <v>8.3205561505188264E-3</v>
      </c>
    </row>
  </sheetData>
  <mergeCells count="15">
    <mergeCell ref="A36:A37"/>
    <mergeCell ref="A12:A13"/>
    <mergeCell ref="A3:C3"/>
    <mergeCell ref="A15:C15"/>
    <mergeCell ref="A16:B16"/>
    <mergeCell ref="A17:A19"/>
    <mergeCell ref="A20:A23"/>
    <mergeCell ref="A5:A7"/>
    <mergeCell ref="A4:B4"/>
    <mergeCell ref="A8:A11"/>
    <mergeCell ref="A24:A25"/>
    <mergeCell ref="A27:C27"/>
    <mergeCell ref="A28:B28"/>
    <mergeCell ref="A29:A31"/>
    <mergeCell ref="A32:A3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ColWidth="9" defaultRowHeight="14.25" x14ac:dyDescent="0.2"/>
  <cols>
    <col min="1" max="1" width="28.28515625" style="35" customWidth="1"/>
    <col min="2" max="2" width="16.5703125" style="35" customWidth="1"/>
    <col min="3" max="3" width="14.85546875" style="35" customWidth="1"/>
    <col min="4" max="16384" width="9" style="35"/>
  </cols>
  <sheetData>
    <row r="1" spans="1:3" ht="15" x14ac:dyDescent="0.25">
      <c r="A1" s="44" t="s">
        <v>178</v>
      </c>
    </row>
    <row r="3" spans="1:3" ht="35.25" customHeight="1" x14ac:dyDescent="0.2">
      <c r="A3" s="276" t="s">
        <v>179</v>
      </c>
      <c r="B3" s="277"/>
      <c r="C3" s="278"/>
    </row>
    <row r="4" spans="1:3" ht="28.5" x14ac:dyDescent="0.2">
      <c r="A4" s="113" t="s">
        <v>180</v>
      </c>
      <c r="B4" s="156" t="str">
        <f>HI</f>
        <v>Hearing impairment</v>
      </c>
      <c r="C4" s="118" t="str">
        <f>All</f>
        <v>All Scheme</v>
      </c>
    </row>
    <row r="5" spans="1:3" x14ac:dyDescent="0.2">
      <c r="A5" s="66" t="s">
        <v>390</v>
      </c>
      <c r="B5" s="75">
        <v>0.11614294516327787</v>
      </c>
      <c r="C5" s="76">
        <v>3.7174054895722772E-2</v>
      </c>
    </row>
    <row r="6" spans="1:3" x14ac:dyDescent="0.2">
      <c r="A6" s="66" t="s">
        <v>391</v>
      </c>
      <c r="B6" s="75">
        <v>0.14337646333949478</v>
      </c>
      <c r="C6" s="76">
        <v>8.0506445388529649E-2</v>
      </c>
    </row>
    <row r="7" spans="1:3" x14ac:dyDescent="0.2">
      <c r="A7" s="66" t="s">
        <v>392</v>
      </c>
      <c r="B7" s="75">
        <v>0.12495378927911276</v>
      </c>
      <c r="C7" s="76">
        <v>0.10833797752305525</v>
      </c>
    </row>
    <row r="8" spans="1:3" x14ac:dyDescent="0.2">
      <c r="A8" s="66" t="s">
        <v>393</v>
      </c>
      <c r="B8" s="75">
        <v>5.3850893407270485E-2</v>
      </c>
      <c r="C8" s="76">
        <v>6.1266897615920378E-2</v>
      </c>
    </row>
    <row r="9" spans="1:3" x14ac:dyDescent="0.2">
      <c r="A9" s="66" t="s">
        <v>394</v>
      </c>
      <c r="B9" s="75">
        <v>0.1891558841651263</v>
      </c>
      <c r="C9" s="76">
        <v>0.26107254177670364</v>
      </c>
    </row>
    <row r="10" spans="1:3" x14ac:dyDescent="0.2">
      <c r="A10" s="66" t="s">
        <v>395</v>
      </c>
      <c r="B10" s="75">
        <v>4.8059149722735672E-2</v>
      </c>
      <c r="C10" s="76">
        <v>7.494742030430411E-2</v>
      </c>
    </row>
    <row r="11" spans="1:3" x14ac:dyDescent="0.2">
      <c r="A11" s="66" t="s">
        <v>396</v>
      </c>
      <c r="B11" s="75">
        <v>8.2747997535428219E-2</v>
      </c>
      <c r="C11" s="76">
        <v>0.12308829748205569</v>
      </c>
    </row>
    <row r="12" spans="1:3" x14ac:dyDescent="0.2">
      <c r="A12" s="66" t="s">
        <v>397</v>
      </c>
      <c r="B12" s="75">
        <v>7.9051139864448547E-2</v>
      </c>
      <c r="C12" s="76">
        <v>9.8513765938439052E-2</v>
      </c>
    </row>
    <row r="13" spans="1:3" x14ac:dyDescent="0.2">
      <c r="A13" s="114" t="s">
        <v>398</v>
      </c>
      <c r="B13" s="77">
        <v>0.16266173752310537</v>
      </c>
      <c r="C13" s="78">
        <v>0.15509259907526948</v>
      </c>
    </row>
    <row r="15" spans="1:3" ht="37.15" customHeight="1" x14ac:dyDescent="0.2">
      <c r="A15" s="276" t="s">
        <v>181</v>
      </c>
      <c r="B15" s="277"/>
      <c r="C15" s="278"/>
    </row>
    <row r="16" spans="1:3" ht="28.5" x14ac:dyDescent="0.2">
      <c r="A16" s="113" t="s">
        <v>180</v>
      </c>
      <c r="B16" s="156" t="str">
        <f>VI</f>
        <v>Visual impairment</v>
      </c>
      <c r="C16" s="118" t="str">
        <f>All</f>
        <v>All Scheme</v>
      </c>
    </row>
    <row r="17" spans="1:3" x14ac:dyDescent="0.2">
      <c r="A17" s="66" t="s">
        <v>390</v>
      </c>
      <c r="B17" s="75">
        <v>4.4785835177711238E-2</v>
      </c>
      <c r="C17" s="76">
        <v>3.7174054895722772E-2</v>
      </c>
    </row>
    <row r="18" spans="1:3" x14ac:dyDescent="0.2">
      <c r="A18" s="66" t="s">
        <v>391</v>
      </c>
      <c r="B18" s="75">
        <v>9.8945449811222497E-2</v>
      </c>
      <c r="C18" s="76">
        <v>8.0506445388529649E-2</v>
      </c>
    </row>
    <row r="19" spans="1:3" x14ac:dyDescent="0.2">
      <c r="A19" s="66" t="s">
        <v>392</v>
      </c>
      <c r="B19" s="75">
        <v>0.13032157271188646</v>
      </c>
      <c r="C19" s="76">
        <v>0.10833797752305525</v>
      </c>
    </row>
    <row r="20" spans="1:3" x14ac:dyDescent="0.2">
      <c r="A20" s="66" t="s">
        <v>393</v>
      </c>
      <c r="B20" s="75">
        <v>5.7674781929436272E-2</v>
      </c>
      <c r="C20" s="76">
        <v>6.1266897615920378E-2</v>
      </c>
    </row>
    <row r="21" spans="1:3" x14ac:dyDescent="0.2">
      <c r="A21" s="66" t="s">
        <v>394</v>
      </c>
      <c r="B21" s="75">
        <v>0.22405936726988673</v>
      </c>
      <c r="C21" s="76">
        <v>0.26107254177670364</v>
      </c>
    </row>
    <row r="22" spans="1:3" x14ac:dyDescent="0.2">
      <c r="A22" s="66" t="s">
        <v>395</v>
      </c>
      <c r="B22" s="75">
        <v>6.6918370003905742E-2</v>
      </c>
      <c r="C22" s="76">
        <v>7.494742030430411E-2</v>
      </c>
    </row>
    <row r="23" spans="1:3" x14ac:dyDescent="0.2">
      <c r="A23" s="66" t="s">
        <v>396</v>
      </c>
      <c r="B23" s="75">
        <v>0.11170420518161697</v>
      </c>
      <c r="C23" s="76">
        <v>0.12308829748205569</v>
      </c>
    </row>
    <row r="24" spans="1:3" x14ac:dyDescent="0.2">
      <c r="A24" s="66" t="s">
        <v>397</v>
      </c>
      <c r="B24" s="75">
        <v>0.10740788959770863</v>
      </c>
      <c r="C24" s="76">
        <v>9.8513765938439052E-2</v>
      </c>
    </row>
    <row r="25" spans="1:3" x14ac:dyDescent="0.2">
      <c r="A25" s="114" t="s">
        <v>398</v>
      </c>
      <c r="B25" s="77">
        <v>0.15818252831662544</v>
      </c>
      <c r="C25" s="78">
        <v>0.15509259907526948</v>
      </c>
    </row>
    <row r="27" spans="1:3" ht="43.5" customHeight="1" x14ac:dyDescent="0.2">
      <c r="A27" s="263" t="s">
        <v>240</v>
      </c>
      <c r="B27" s="264"/>
      <c r="C27" s="265"/>
    </row>
    <row r="28" spans="1:3" ht="42.75" x14ac:dyDescent="0.2">
      <c r="A28" s="113" t="s">
        <v>180</v>
      </c>
      <c r="B28" s="156" t="str">
        <f>OSSI</f>
        <v>Other sensory/speech impairment</v>
      </c>
      <c r="C28" s="118" t="str">
        <f>All</f>
        <v>All Scheme</v>
      </c>
    </row>
    <row r="29" spans="1:3" x14ac:dyDescent="0.2">
      <c r="A29" s="66" t="s">
        <v>390</v>
      </c>
      <c r="B29" s="75">
        <v>5.7591623036649213E-2</v>
      </c>
      <c r="C29" s="76">
        <v>3.7174054895722772E-2</v>
      </c>
    </row>
    <row r="30" spans="1:3" x14ac:dyDescent="0.2">
      <c r="A30" s="66" t="s">
        <v>391</v>
      </c>
      <c r="B30" s="75">
        <v>9.6657269432138537E-2</v>
      </c>
      <c r="C30" s="76">
        <v>8.0506445388529649E-2</v>
      </c>
    </row>
    <row r="31" spans="1:3" x14ac:dyDescent="0.2">
      <c r="A31" s="66" t="s">
        <v>392</v>
      </c>
      <c r="B31" s="75">
        <v>9.746274667740637E-2</v>
      </c>
      <c r="C31" s="76">
        <v>0.10833797752305525</v>
      </c>
    </row>
    <row r="32" spans="1:3" x14ac:dyDescent="0.2">
      <c r="A32" s="66" t="s">
        <v>393</v>
      </c>
      <c r="B32" s="75">
        <v>4.2690293999194523E-2</v>
      </c>
      <c r="C32" s="76">
        <v>6.1266897615920378E-2</v>
      </c>
    </row>
    <row r="33" spans="1:3" x14ac:dyDescent="0.2">
      <c r="A33" s="66" t="s">
        <v>394</v>
      </c>
      <c r="B33" s="75">
        <v>0.33306484091824407</v>
      </c>
      <c r="C33" s="76">
        <v>0.26107254177670364</v>
      </c>
    </row>
    <row r="34" spans="1:3" x14ac:dyDescent="0.2">
      <c r="A34" s="66" t="s">
        <v>395</v>
      </c>
      <c r="B34" s="75">
        <v>5.2356020942408377E-2</v>
      </c>
      <c r="C34" s="76">
        <v>7.494742030430411E-2</v>
      </c>
    </row>
    <row r="35" spans="1:3" x14ac:dyDescent="0.2">
      <c r="A35" s="66" t="s">
        <v>396</v>
      </c>
      <c r="B35" s="75">
        <v>0.1175996778091019</v>
      </c>
      <c r="C35" s="76">
        <v>0.12308829748205569</v>
      </c>
    </row>
    <row r="36" spans="1:3" x14ac:dyDescent="0.2">
      <c r="A36" s="66" t="s">
        <v>397</v>
      </c>
      <c r="B36" s="75">
        <v>8.2964156262585576E-2</v>
      </c>
      <c r="C36" s="76">
        <v>9.8513765938439052E-2</v>
      </c>
    </row>
    <row r="37" spans="1:3" x14ac:dyDescent="0.2">
      <c r="A37" s="114" t="s">
        <v>398</v>
      </c>
      <c r="B37" s="77">
        <v>0.11961337092227145</v>
      </c>
      <c r="C37" s="78">
        <v>0.15509259907526948</v>
      </c>
    </row>
  </sheetData>
  <mergeCells count="3">
    <mergeCell ref="A3:C3"/>
    <mergeCell ref="A15:C15"/>
    <mergeCell ref="A27:C27"/>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ColWidth="9" defaultRowHeight="14.25" x14ac:dyDescent="0.2"/>
  <cols>
    <col min="1" max="1" width="33.85546875" style="46" customWidth="1"/>
    <col min="2" max="6" width="11.28515625" style="46" customWidth="1"/>
    <col min="7" max="7" width="16.28515625" style="46" customWidth="1"/>
    <col min="8" max="16384" width="9" style="46"/>
  </cols>
  <sheetData>
    <row r="1" spans="1:7" ht="15" x14ac:dyDescent="0.25">
      <c r="A1" s="238" t="s">
        <v>182</v>
      </c>
    </row>
    <row r="3" spans="1:7" ht="15.75" customHeight="1" x14ac:dyDescent="0.2">
      <c r="A3" s="279" t="s">
        <v>183</v>
      </c>
      <c r="B3" s="280"/>
      <c r="C3" s="280"/>
      <c r="D3" s="280"/>
      <c r="E3" s="280"/>
      <c r="F3" s="280"/>
      <c r="G3" s="281"/>
    </row>
    <row r="4" spans="1:7" ht="42.75" customHeight="1" x14ac:dyDescent="0.2">
      <c r="A4" s="239" t="s">
        <v>184</v>
      </c>
      <c r="B4" s="240" t="s">
        <v>399</v>
      </c>
      <c r="C4" s="240" t="s">
        <v>400</v>
      </c>
      <c r="D4" s="241" t="s">
        <v>401</v>
      </c>
      <c r="E4" s="240" t="s">
        <v>402</v>
      </c>
      <c r="F4" s="242" t="s">
        <v>403</v>
      </c>
      <c r="G4" s="204" t="s">
        <v>263</v>
      </c>
    </row>
    <row r="5" spans="1:7" x14ac:dyDescent="0.2">
      <c r="A5" s="243" t="str">
        <f>HI</f>
        <v>Hearing impairment</v>
      </c>
      <c r="B5" s="244">
        <v>4200</v>
      </c>
      <c r="C5" s="244">
        <v>4300</v>
      </c>
      <c r="D5" s="245">
        <v>6900</v>
      </c>
      <c r="E5" s="244">
        <v>7800</v>
      </c>
      <c r="F5" s="246">
        <v>7500</v>
      </c>
      <c r="G5" s="247">
        <v>0.16140511651751033</v>
      </c>
    </row>
    <row r="6" spans="1:7" x14ac:dyDescent="0.2">
      <c r="A6" s="248" t="str">
        <f>All</f>
        <v>All Scheme</v>
      </c>
      <c r="B6" s="249">
        <v>32400</v>
      </c>
      <c r="C6" s="249">
        <v>38900</v>
      </c>
      <c r="D6" s="250">
        <v>42400</v>
      </c>
      <c r="E6" s="249">
        <v>50800</v>
      </c>
      <c r="F6" s="251">
        <v>52800</v>
      </c>
    </row>
    <row r="8" spans="1:7" ht="14.25" customHeight="1" x14ac:dyDescent="0.2">
      <c r="A8" s="279" t="s">
        <v>185</v>
      </c>
      <c r="B8" s="280"/>
      <c r="C8" s="280"/>
      <c r="D8" s="280"/>
      <c r="E8" s="280"/>
      <c r="F8" s="280"/>
      <c r="G8" s="281"/>
    </row>
    <row r="9" spans="1:7" ht="42.75" x14ac:dyDescent="0.2">
      <c r="A9" s="239" t="s">
        <v>184</v>
      </c>
      <c r="B9" s="240" t="s">
        <v>399</v>
      </c>
      <c r="C9" s="240" t="s">
        <v>400</v>
      </c>
      <c r="D9" s="240" t="s">
        <v>401</v>
      </c>
      <c r="E9" s="240" t="s">
        <v>402</v>
      </c>
      <c r="F9" s="242" t="s">
        <v>403</v>
      </c>
      <c r="G9" s="204" t="s">
        <v>264</v>
      </c>
    </row>
    <row r="10" spans="1:7" x14ac:dyDescent="0.2">
      <c r="A10" s="243" t="str">
        <f>VI</f>
        <v>Visual impairment</v>
      </c>
      <c r="B10" s="244">
        <v>10500</v>
      </c>
      <c r="C10" s="244">
        <v>12500</v>
      </c>
      <c r="D10" s="244">
        <v>18500</v>
      </c>
      <c r="E10" s="244">
        <v>24700</v>
      </c>
      <c r="F10" s="244">
        <v>28100</v>
      </c>
      <c r="G10" s="247">
        <v>0.2892198186361854</v>
      </c>
    </row>
    <row r="11" spans="1:7" x14ac:dyDescent="0.2">
      <c r="A11" s="248" t="str">
        <f>All</f>
        <v>All Scheme</v>
      </c>
      <c r="B11" s="249">
        <v>32400</v>
      </c>
      <c r="C11" s="249">
        <v>38900</v>
      </c>
      <c r="D11" s="249">
        <v>42400</v>
      </c>
      <c r="E11" s="249">
        <v>50800</v>
      </c>
      <c r="F11" s="249">
        <v>52800</v>
      </c>
    </row>
    <row r="13" spans="1:7" ht="14.25" customHeight="1" x14ac:dyDescent="0.2">
      <c r="A13" s="279" t="s">
        <v>241</v>
      </c>
      <c r="B13" s="280"/>
      <c r="C13" s="280"/>
      <c r="D13" s="280"/>
      <c r="E13" s="280"/>
      <c r="F13" s="280"/>
      <c r="G13" s="281"/>
    </row>
    <row r="14" spans="1:7" ht="42.75" x14ac:dyDescent="0.2">
      <c r="A14" s="239" t="s">
        <v>184</v>
      </c>
      <c r="B14" s="240" t="s">
        <v>399</v>
      </c>
      <c r="C14" s="240" t="s">
        <v>400</v>
      </c>
      <c r="D14" s="240" t="s">
        <v>401</v>
      </c>
      <c r="E14" s="240" t="s">
        <v>402</v>
      </c>
      <c r="F14" s="242" t="s">
        <v>403</v>
      </c>
      <c r="G14" s="204" t="s">
        <v>265</v>
      </c>
    </row>
    <row r="15" spans="1:7" x14ac:dyDescent="0.2">
      <c r="A15" s="243" t="str">
        <f>OSSI</f>
        <v>Other sensory/speech impairment</v>
      </c>
      <c r="B15" s="244">
        <v>3900</v>
      </c>
      <c r="C15" s="244">
        <v>4000</v>
      </c>
      <c r="D15" s="244">
        <v>6500</v>
      </c>
      <c r="E15" s="244">
        <v>8000</v>
      </c>
      <c r="F15" s="244">
        <v>8400</v>
      </c>
      <c r="G15" s="247">
        <v>0.21896401471670401</v>
      </c>
    </row>
    <row r="16" spans="1:7" x14ac:dyDescent="0.2">
      <c r="A16" s="248" t="str">
        <f>All</f>
        <v>All Scheme</v>
      </c>
      <c r="B16" s="249">
        <v>32400</v>
      </c>
      <c r="C16" s="249">
        <v>38900</v>
      </c>
      <c r="D16" s="249">
        <v>42400</v>
      </c>
      <c r="E16" s="249">
        <v>50800</v>
      </c>
      <c r="F16" s="249">
        <v>52800</v>
      </c>
    </row>
  </sheetData>
  <mergeCells count="3">
    <mergeCell ref="A3:G3"/>
    <mergeCell ref="A8:G8"/>
    <mergeCell ref="A13:G1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ColWidth="9" defaultRowHeight="14.25" x14ac:dyDescent="0.2"/>
  <cols>
    <col min="1" max="1" width="20.140625" style="35" customWidth="1"/>
    <col min="2" max="2" width="16.140625" style="35" customWidth="1"/>
    <col min="3" max="3" width="15.140625" style="35" customWidth="1"/>
    <col min="4" max="16384" width="9" style="35"/>
  </cols>
  <sheetData>
    <row r="1" spans="1:3" ht="15" x14ac:dyDescent="0.25">
      <c r="A1" s="44" t="s">
        <v>186</v>
      </c>
    </row>
    <row r="3" spans="1:3" ht="43.5" customHeight="1" x14ac:dyDescent="0.2">
      <c r="A3" s="276" t="s">
        <v>266</v>
      </c>
      <c r="B3" s="277"/>
      <c r="C3" s="278"/>
    </row>
    <row r="4" spans="1:3" ht="28.5" x14ac:dyDescent="0.2">
      <c r="A4" s="113"/>
      <c r="B4" s="156" t="str">
        <f>HI</f>
        <v>Hearing impairment</v>
      </c>
      <c r="C4" s="156" t="str">
        <f>All</f>
        <v>All Scheme</v>
      </c>
    </row>
    <row r="5" spans="1:3" x14ac:dyDescent="0.2">
      <c r="A5" s="66" t="s">
        <v>404</v>
      </c>
      <c r="B5" s="75">
        <v>0.4409654453854342</v>
      </c>
      <c r="C5" s="76">
        <v>0.61833688021876709</v>
      </c>
    </row>
    <row r="6" spans="1:3" x14ac:dyDescent="0.2">
      <c r="A6" s="66" t="s">
        <v>405</v>
      </c>
      <c r="B6" s="75">
        <v>0.34688631982404883</v>
      </c>
      <c r="C6" s="76">
        <v>0.40901665185082858</v>
      </c>
    </row>
    <row r="7" spans="1:3" x14ac:dyDescent="0.2">
      <c r="A7" s="66" t="s">
        <v>406</v>
      </c>
      <c r="B7" s="75">
        <v>0.37252013888634716</v>
      </c>
      <c r="C7" s="76">
        <v>0.57005373059146724</v>
      </c>
    </row>
    <row r="8" spans="1:3" x14ac:dyDescent="0.2">
      <c r="A8" s="66" t="s">
        <v>407</v>
      </c>
      <c r="B8" s="75">
        <v>0.47464539092945313</v>
      </c>
      <c r="C8" s="76">
        <v>0.63044404629473649</v>
      </c>
    </row>
    <row r="9" spans="1:3" x14ac:dyDescent="0.2">
      <c r="A9" s="66" t="s">
        <v>408</v>
      </c>
      <c r="B9" s="75">
        <v>0.52161167466929348</v>
      </c>
      <c r="C9" s="76">
        <v>0.63638504559192011</v>
      </c>
    </row>
    <row r="10" spans="1:3" x14ac:dyDescent="0.2">
      <c r="A10" s="66" t="s">
        <v>409</v>
      </c>
      <c r="B10" s="75">
        <v>0.50602439789303433</v>
      </c>
      <c r="C10" s="76">
        <v>0.67813329124344979</v>
      </c>
    </row>
    <row r="11" spans="1:3" x14ac:dyDescent="0.2">
      <c r="A11" s="114" t="s">
        <v>410</v>
      </c>
      <c r="B11" s="77">
        <v>0.46983938017018861</v>
      </c>
      <c r="C11" s="78">
        <v>0.65050296922843165</v>
      </c>
    </row>
    <row r="13" spans="1:3" ht="47.25" customHeight="1" x14ac:dyDescent="0.2">
      <c r="A13" s="276" t="s">
        <v>267</v>
      </c>
      <c r="B13" s="277"/>
      <c r="C13" s="278"/>
    </row>
    <row r="14" spans="1:3" ht="28.5" x14ac:dyDescent="0.2">
      <c r="A14" s="113"/>
      <c r="B14" s="156" t="str">
        <f>VI</f>
        <v>Visual impairment</v>
      </c>
      <c r="C14" s="156" t="str">
        <f>All</f>
        <v>All Scheme</v>
      </c>
    </row>
    <row r="15" spans="1:3" x14ac:dyDescent="0.2">
      <c r="A15" s="65" t="s">
        <v>404</v>
      </c>
      <c r="B15" s="80">
        <v>0.62123232594135103</v>
      </c>
      <c r="C15" s="81">
        <v>0.61833688021876709</v>
      </c>
    </row>
    <row r="16" spans="1:3" x14ac:dyDescent="0.2">
      <c r="A16" s="66" t="s">
        <v>405</v>
      </c>
      <c r="B16" s="75">
        <v>0.45361665767126746</v>
      </c>
      <c r="C16" s="76">
        <v>0.40901665185082858</v>
      </c>
    </row>
    <row r="17" spans="1:3" x14ac:dyDescent="0.2">
      <c r="A17" s="66" t="s">
        <v>406</v>
      </c>
      <c r="B17" s="75">
        <v>0.6130191929222919</v>
      </c>
      <c r="C17" s="76">
        <v>0.57005373059146724</v>
      </c>
    </row>
    <row r="18" spans="1:3" x14ac:dyDescent="0.2">
      <c r="A18" s="66" t="s">
        <v>407</v>
      </c>
      <c r="B18" s="75">
        <v>0.61376952647021155</v>
      </c>
      <c r="C18" s="76">
        <v>0.63044404629473649</v>
      </c>
    </row>
    <row r="19" spans="1:3" x14ac:dyDescent="0.2">
      <c r="A19" s="66" t="s">
        <v>408</v>
      </c>
      <c r="B19" s="75">
        <v>0.62988384437716782</v>
      </c>
      <c r="C19" s="76">
        <v>0.63638504559192011</v>
      </c>
    </row>
    <row r="20" spans="1:3" x14ac:dyDescent="0.2">
      <c r="A20" s="66" t="s">
        <v>409</v>
      </c>
      <c r="B20" s="75">
        <v>0.65072437566957442</v>
      </c>
      <c r="C20" s="76">
        <v>0.67813329124344979</v>
      </c>
    </row>
    <row r="21" spans="1:3" x14ac:dyDescent="0.2">
      <c r="A21" s="114" t="s">
        <v>410</v>
      </c>
      <c r="B21" s="77">
        <v>0.64578716554679017</v>
      </c>
      <c r="C21" s="78">
        <v>0.65050296922843165</v>
      </c>
    </row>
    <row r="23" spans="1:3" ht="43.15" customHeight="1" x14ac:dyDescent="0.2">
      <c r="A23" s="276" t="s">
        <v>268</v>
      </c>
      <c r="B23" s="277"/>
      <c r="C23" s="278"/>
    </row>
    <row r="24" spans="1:3" ht="42.75" x14ac:dyDescent="0.2">
      <c r="A24" s="65"/>
      <c r="B24" s="156" t="str">
        <f>OSSI</f>
        <v>Other sensory/speech impairment</v>
      </c>
      <c r="C24" s="156" t="str">
        <f>All</f>
        <v>All Scheme</v>
      </c>
    </row>
    <row r="25" spans="1:3" x14ac:dyDescent="0.2">
      <c r="A25" s="65" t="s">
        <v>404</v>
      </c>
      <c r="B25" s="127">
        <v>0.57208837995463091</v>
      </c>
      <c r="C25" s="80">
        <v>0.61833688021876709</v>
      </c>
    </row>
    <row r="26" spans="1:3" x14ac:dyDescent="0.2">
      <c r="A26" s="66" t="s">
        <v>405</v>
      </c>
      <c r="B26" s="128">
        <v>0.40456838175731991</v>
      </c>
      <c r="C26" s="75">
        <v>0.40901665185082858</v>
      </c>
    </row>
    <row r="27" spans="1:3" x14ac:dyDescent="0.2">
      <c r="A27" s="66" t="s">
        <v>406</v>
      </c>
      <c r="B27" s="128">
        <v>0.56493357784787956</v>
      </c>
      <c r="C27" s="75">
        <v>0.57005373059146724</v>
      </c>
    </row>
    <row r="28" spans="1:3" x14ac:dyDescent="0.2">
      <c r="A28" s="66" t="s">
        <v>407</v>
      </c>
      <c r="B28" s="128">
        <v>0.58587546671937007</v>
      </c>
      <c r="C28" s="75">
        <v>0.63044404629473649</v>
      </c>
    </row>
    <row r="29" spans="1:3" x14ac:dyDescent="0.2">
      <c r="A29" s="66" t="s">
        <v>408</v>
      </c>
      <c r="B29" s="128">
        <v>0.58770276118142672</v>
      </c>
      <c r="C29" s="75">
        <v>0.63638504559192011</v>
      </c>
    </row>
    <row r="30" spans="1:3" x14ac:dyDescent="0.2">
      <c r="A30" s="66" t="s">
        <v>409</v>
      </c>
      <c r="B30" s="128">
        <v>0.59829464683726685</v>
      </c>
      <c r="C30" s="75">
        <v>0.67813329124344979</v>
      </c>
    </row>
    <row r="31" spans="1:3" x14ac:dyDescent="0.2">
      <c r="A31" s="114" t="s">
        <v>410</v>
      </c>
      <c r="B31" s="129">
        <v>0.53730716832070691</v>
      </c>
      <c r="C31" s="77">
        <v>0.65050296922843165</v>
      </c>
    </row>
  </sheetData>
  <mergeCells count="3">
    <mergeCell ref="A3:C3"/>
    <mergeCell ref="A13:C13"/>
    <mergeCell ref="A23:C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ColWidth="9" defaultRowHeight="14.25" x14ac:dyDescent="0.2"/>
  <cols>
    <col min="1" max="1" width="17.140625" style="35" customWidth="1"/>
    <col min="2" max="2" width="16.28515625" style="35" customWidth="1"/>
    <col min="3" max="3" width="14.28515625" style="35" customWidth="1"/>
    <col min="4" max="16384" width="9" style="35"/>
  </cols>
  <sheetData>
    <row r="1" spans="1:3" ht="15" x14ac:dyDescent="0.25">
      <c r="A1" s="44" t="s">
        <v>187</v>
      </c>
    </row>
    <row r="3" spans="1:3" ht="52.15" customHeight="1" x14ac:dyDescent="0.2">
      <c r="A3" s="276" t="s">
        <v>188</v>
      </c>
      <c r="B3" s="277"/>
      <c r="C3" s="278"/>
    </row>
    <row r="4" spans="1:3" ht="28.5" x14ac:dyDescent="0.2">
      <c r="A4" s="113" t="s">
        <v>105</v>
      </c>
      <c r="B4" s="156" t="str">
        <f>HI</f>
        <v>Hearing impairment</v>
      </c>
      <c r="C4" s="118" t="str">
        <f>All</f>
        <v>All Scheme</v>
      </c>
    </row>
    <row r="5" spans="1:3" x14ac:dyDescent="0.2">
      <c r="A5" s="66" t="s">
        <v>411</v>
      </c>
      <c r="B5" s="75">
        <v>0.49104622814198606</v>
      </c>
      <c r="C5" s="76">
        <v>0.64381597391861312</v>
      </c>
    </row>
    <row r="6" spans="1:3" x14ac:dyDescent="0.2">
      <c r="A6" s="66" t="s">
        <v>302</v>
      </c>
      <c r="B6" s="75">
        <v>0.51671049674325498</v>
      </c>
      <c r="C6" s="76">
        <v>0.68580990501282246</v>
      </c>
    </row>
    <row r="7" spans="1:3" x14ac:dyDescent="0.2">
      <c r="A7" s="66" t="s">
        <v>303</v>
      </c>
      <c r="B7" s="75">
        <v>0.44210031518867926</v>
      </c>
      <c r="C7" s="76">
        <v>0.64949792453902189</v>
      </c>
    </row>
    <row r="8" spans="1:3" x14ac:dyDescent="0.2">
      <c r="A8" s="66" t="s">
        <v>304</v>
      </c>
      <c r="B8" s="75">
        <v>0.46526644710797982</v>
      </c>
      <c r="C8" s="76">
        <v>0.65478848813913093</v>
      </c>
    </row>
    <row r="9" spans="1:3" x14ac:dyDescent="0.2">
      <c r="A9" s="66" t="s">
        <v>305</v>
      </c>
      <c r="B9" s="75">
        <v>0.51582285895811464</v>
      </c>
      <c r="C9" s="76">
        <v>0.65326906505629989</v>
      </c>
    </row>
    <row r="10" spans="1:3" x14ac:dyDescent="0.2">
      <c r="A10" s="66" t="s">
        <v>306</v>
      </c>
      <c r="B10" s="75">
        <v>0.49207798723704194</v>
      </c>
      <c r="C10" s="76">
        <v>0.64917329877988916</v>
      </c>
    </row>
    <row r="11" spans="1:3" x14ac:dyDescent="0.2">
      <c r="A11" s="66" t="s">
        <v>307</v>
      </c>
      <c r="B11" s="75">
        <v>0.47640040665619376</v>
      </c>
      <c r="C11" s="76">
        <v>0.60263223186282444</v>
      </c>
    </row>
    <row r="12" spans="1:3" x14ac:dyDescent="0.2">
      <c r="A12" s="114" t="s">
        <v>308</v>
      </c>
      <c r="B12" s="77">
        <v>0.44708864524475472</v>
      </c>
      <c r="C12" s="78">
        <v>0.54480858786969033</v>
      </c>
    </row>
    <row r="14" spans="1:3" ht="45.75" customHeight="1" x14ac:dyDescent="0.2">
      <c r="A14" s="276" t="s">
        <v>189</v>
      </c>
      <c r="B14" s="277"/>
      <c r="C14" s="278"/>
    </row>
    <row r="15" spans="1:3" ht="28.5" x14ac:dyDescent="0.2">
      <c r="A15" s="113" t="s">
        <v>105</v>
      </c>
      <c r="B15" s="156" t="str">
        <f>VI</f>
        <v>Visual impairment</v>
      </c>
      <c r="C15" s="118" t="str">
        <f>All</f>
        <v>All Scheme</v>
      </c>
    </row>
    <row r="16" spans="1:3" x14ac:dyDescent="0.2">
      <c r="A16" s="66" t="s">
        <v>411</v>
      </c>
      <c r="B16" s="75">
        <v>0.6279834055775263</v>
      </c>
      <c r="C16" s="76">
        <v>0.64381597391861312</v>
      </c>
    </row>
    <row r="17" spans="1:3" x14ac:dyDescent="0.2">
      <c r="A17" s="66" t="s">
        <v>302</v>
      </c>
      <c r="B17" s="75">
        <v>0.57325460931506367</v>
      </c>
      <c r="C17" s="76">
        <v>0.68580990501282246</v>
      </c>
    </row>
    <row r="18" spans="1:3" x14ac:dyDescent="0.2">
      <c r="A18" s="66" t="s">
        <v>303</v>
      </c>
      <c r="B18" s="75">
        <v>0.5213026143588344</v>
      </c>
      <c r="C18" s="76">
        <v>0.64949792453902189</v>
      </c>
    </row>
    <row r="19" spans="1:3" x14ac:dyDescent="0.2">
      <c r="A19" s="66" t="s">
        <v>304</v>
      </c>
      <c r="B19" s="75">
        <v>0.6758330952659839</v>
      </c>
      <c r="C19" s="76">
        <v>0.65478848813913093</v>
      </c>
    </row>
    <row r="20" spans="1:3" x14ac:dyDescent="0.2">
      <c r="A20" s="66" t="s">
        <v>305</v>
      </c>
      <c r="B20" s="75">
        <v>0.66328508319103263</v>
      </c>
      <c r="C20" s="76">
        <v>0.65326906505629989</v>
      </c>
    </row>
    <row r="21" spans="1:3" x14ac:dyDescent="0.2">
      <c r="A21" s="66" t="s">
        <v>306</v>
      </c>
      <c r="B21" s="75">
        <v>0.65322937247092328</v>
      </c>
      <c r="C21" s="76">
        <v>0.64917329877988916</v>
      </c>
    </row>
    <row r="22" spans="1:3" x14ac:dyDescent="0.2">
      <c r="A22" s="66" t="s">
        <v>307</v>
      </c>
      <c r="B22" s="75">
        <v>0.63209965577125404</v>
      </c>
      <c r="C22" s="76">
        <v>0.60263223186282444</v>
      </c>
    </row>
    <row r="23" spans="1:3" x14ac:dyDescent="0.2">
      <c r="A23" s="114" t="s">
        <v>308</v>
      </c>
      <c r="B23" s="77">
        <v>0.60641675881796697</v>
      </c>
      <c r="C23" s="78">
        <v>0.54480858786969033</v>
      </c>
    </row>
    <row r="25" spans="1:3" ht="43.15" customHeight="1" x14ac:dyDescent="0.2">
      <c r="A25" s="276" t="s">
        <v>242</v>
      </c>
      <c r="B25" s="277"/>
      <c r="C25" s="278"/>
    </row>
    <row r="26" spans="1:3" ht="43.9" customHeight="1" x14ac:dyDescent="0.2">
      <c r="A26" s="113" t="s">
        <v>105</v>
      </c>
      <c r="B26" s="156" t="str">
        <f>OSSI</f>
        <v>Other sensory/speech impairment</v>
      </c>
      <c r="C26" s="118" t="str">
        <f>All</f>
        <v>All Scheme</v>
      </c>
    </row>
    <row r="27" spans="1:3" x14ac:dyDescent="0.2">
      <c r="A27" s="66" t="s">
        <v>411</v>
      </c>
      <c r="B27" s="75">
        <v>0.58204243785666465</v>
      </c>
      <c r="C27" s="76">
        <v>0.64381597391861312</v>
      </c>
    </row>
    <row r="28" spans="1:3" x14ac:dyDescent="0.2">
      <c r="A28" s="66" t="s">
        <v>302</v>
      </c>
      <c r="B28" s="75">
        <v>0.59654217679473587</v>
      </c>
      <c r="C28" s="76">
        <v>0.68580990501282246</v>
      </c>
    </row>
    <row r="29" spans="1:3" x14ac:dyDescent="0.2">
      <c r="A29" s="66" t="s">
        <v>303</v>
      </c>
      <c r="B29" s="75">
        <v>0.47422243430429795</v>
      </c>
      <c r="C29" s="76">
        <v>0.64949792453902189</v>
      </c>
    </row>
    <row r="30" spans="1:3" x14ac:dyDescent="0.2">
      <c r="A30" s="66" t="s">
        <v>304</v>
      </c>
      <c r="B30" s="75">
        <v>0.71042137293900021</v>
      </c>
      <c r="C30" s="76">
        <v>0.65478848813913093</v>
      </c>
    </row>
    <row r="31" spans="1:3" x14ac:dyDescent="0.2">
      <c r="A31" s="66" t="s">
        <v>305</v>
      </c>
      <c r="B31" s="75">
        <v>0.64914329732089393</v>
      </c>
      <c r="C31" s="76">
        <v>0.65326906505629989</v>
      </c>
    </row>
    <row r="32" spans="1:3" x14ac:dyDescent="0.2">
      <c r="A32" s="66" t="s">
        <v>306</v>
      </c>
      <c r="B32" s="75">
        <v>0.73770121837433911</v>
      </c>
      <c r="C32" s="76">
        <v>0.64917329877988916</v>
      </c>
    </row>
    <row r="33" spans="1:3" x14ac:dyDescent="0.2">
      <c r="A33" s="66" t="s">
        <v>307</v>
      </c>
      <c r="B33" s="75">
        <v>0.50291361737495077</v>
      </c>
      <c r="C33" s="76">
        <v>0.60263223186282444</v>
      </c>
    </row>
    <row r="34" spans="1:3" x14ac:dyDescent="0.2">
      <c r="A34" s="114" t="s">
        <v>308</v>
      </c>
      <c r="B34" s="77">
        <v>0.58006669264398258</v>
      </c>
      <c r="C34" s="78">
        <v>0.54480858786969033</v>
      </c>
    </row>
  </sheetData>
  <mergeCells count="3">
    <mergeCell ref="A3:C3"/>
    <mergeCell ref="A14:C14"/>
    <mergeCell ref="A25:C2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9"/>
  <sheetViews>
    <sheetView showGridLines="0" zoomScaleNormal="100" workbookViewId="0"/>
  </sheetViews>
  <sheetFormatPr defaultColWidth="9" defaultRowHeight="14.25" x14ac:dyDescent="0.2"/>
  <cols>
    <col min="1" max="1" width="25.28515625" style="35" bestFit="1" customWidth="1"/>
    <col min="2" max="2" width="97.7109375" style="35" customWidth="1"/>
    <col min="3" max="6" width="16" style="35" customWidth="1"/>
    <col min="7" max="16384" width="9" style="35"/>
  </cols>
  <sheetData>
    <row r="1" spans="1:6" ht="15" x14ac:dyDescent="0.25">
      <c r="A1" s="1" t="s">
        <v>13</v>
      </c>
    </row>
    <row r="3" spans="1:6" x14ac:dyDescent="0.2">
      <c r="A3" s="282" t="s">
        <v>14</v>
      </c>
      <c r="B3" s="282"/>
      <c r="C3" s="282"/>
      <c r="D3" s="282"/>
      <c r="E3" s="282"/>
      <c r="F3" s="282"/>
    </row>
    <row r="4" spans="1:6" ht="42.75" x14ac:dyDescent="0.2">
      <c r="A4" s="113" t="s">
        <v>16</v>
      </c>
      <c r="B4" s="51" t="s">
        <v>15</v>
      </c>
      <c r="C4" s="198" t="s">
        <v>4</v>
      </c>
      <c r="D4" s="198" t="s">
        <v>6</v>
      </c>
      <c r="E4" s="198" t="s">
        <v>223</v>
      </c>
      <c r="F4" s="199" t="s">
        <v>3</v>
      </c>
    </row>
    <row r="5" spans="1:6" ht="15" customHeight="1" x14ac:dyDescent="0.2">
      <c r="A5" s="66" t="s">
        <v>17</v>
      </c>
      <c r="B5" s="53" t="s">
        <v>21</v>
      </c>
      <c r="C5" s="130">
        <v>0.56092560049999995</v>
      </c>
      <c r="D5" s="130">
        <v>0.58823529409999997</v>
      </c>
      <c r="E5" s="130">
        <v>0.6125933831</v>
      </c>
      <c r="F5" s="76">
        <v>0.47392553970000001</v>
      </c>
    </row>
    <row r="6" spans="1:6" x14ac:dyDescent="0.2">
      <c r="A6" s="66" t="s">
        <v>18</v>
      </c>
      <c r="B6" s="53" t="s">
        <v>22</v>
      </c>
      <c r="C6" s="130">
        <v>0.69187675069999999</v>
      </c>
      <c r="D6" s="130">
        <v>0.55192307689999998</v>
      </c>
      <c r="E6" s="130">
        <v>0.52635983259999997</v>
      </c>
      <c r="F6" s="76">
        <v>0.3679194784</v>
      </c>
    </row>
    <row r="7" spans="1:6" x14ac:dyDescent="0.2">
      <c r="A7" s="66" t="s">
        <v>19</v>
      </c>
      <c r="B7" s="53" t="s">
        <v>23</v>
      </c>
      <c r="C7" s="130">
        <v>0.49597364570000002</v>
      </c>
      <c r="D7" s="130">
        <v>0.25773195879999999</v>
      </c>
      <c r="E7" s="130">
        <v>0.25925925929999999</v>
      </c>
      <c r="F7" s="76">
        <v>0.17570473240000001</v>
      </c>
    </row>
    <row r="8" spans="1:6" ht="15" customHeight="1" x14ac:dyDescent="0.2">
      <c r="A8" s="66" t="s">
        <v>19</v>
      </c>
      <c r="B8" s="53" t="s">
        <v>24</v>
      </c>
      <c r="C8" s="130">
        <v>0.42872767039999998</v>
      </c>
      <c r="D8" s="130">
        <v>0.40357598979999998</v>
      </c>
      <c r="E8" s="130">
        <v>0.36249999999999999</v>
      </c>
      <c r="F8" s="76">
        <v>0.31786904739999999</v>
      </c>
    </row>
    <row r="9" spans="1:6" x14ac:dyDescent="0.2">
      <c r="A9" s="66" t="s">
        <v>20</v>
      </c>
      <c r="B9" s="53" t="s">
        <v>23</v>
      </c>
      <c r="C9" s="130">
        <v>0.58197278910000005</v>
      </c>
      <c r="D9" s="130">
        <v>0.29439330540000003</v>
      </c>
      <c r="E9" s="130">
        <v>0.31428571430000002</v>
      </c>
      <c r="F9" s="76">
        <v>0.21783575059999999</v>
      </c>
    </row>
    <row r="10" spans="1:6" x14ac:dyDescent="0.2">
      <c r="A10" s="114" t="s">
        <v>20</v>
      </c>
      <c r="B10" s="56" t="s">
        <v>24</v>
      </c>
      <c r="C10" s="131">
        <v>0.41951664389999999</v>
      </c>
      <c r="D10" s="131">
        <v>0.3936348409</v>
      </c>
      <c r="E10" s="131">
        <v>0.4038461538</v>
      </c>
      <c r="F10" s="78">
        <v>0.33779377719999998</v>
      </c>
    </row>
    <row r="11" spans="1:6" ht="15" customHeight="1" x14ac:dyDescent="0.2"/>
    <row r="12" spans="1:6" ht="15" customHeight="1" x14ac:dyDescent="0.2">
      <c r="A12" s="282" t="s">
        <v>25</v>
      </c>
      <c r="B12" s="282"/>
      <c r="C12" s="282"/>
      <c r="D12" s="282"/>
      <c r="E12" s="282"/>
      <c r="F12" s="282"/>
    </row>
    <row r="13" spans="1:6" ht="44.25" customHeight="1" x14ac:dyDescent="0.2">
      <c r="A13" s="113" t="s">
        <v>16</v>
      </c>
      <c r="B13" s="51" t="s">
        <v>15</v>
      </c>
      <c r="C13" s="198" t="s">
        <v>4</v>
      </c>
      <c r="D13" s="198" t="s">
        <v>6</v>
      </c>
      <c r="E13" s="198" t="s">
        <v>223</v>
      </c>
      <c r="F13" s="199" t="s">
        <v>3</v>
      </c>
    </row>
    <row r="14" spans="1:6" ht="15" customHeight="1" x14ac:dyDescent="0.2">
      <c r="A14" s="63" t="s">
        <v>17</v>
      </c>
      <c r="B14" s="63" t="s">
        <v>21</v>
      </c>
      <c r="C14" s="130">
        <v>6.9097888699999999E-2</v>
      </c>
      <c r="D14" s="130">
        <v>-3.8461538500000003E-2</v>
      </c>
      <c r="E14" s="130">
        <v>0.11428571430000001</v>
      </c>
      <c r="F14" s="76">
        <v>1.2609772600000069E-2</v>
      </c>
    </row>
    <row r="15" spans="1:6" x14ac:dyDescent="0.2">
      <c r="A15" s="53" t="s">
        <v>19</v>
      </c>
      <c r="B15" s="53" t="s">
        <v>23</v>
      </c>
      <c r="C15" s="130">
        <v>0.13333333329999997</v>
      </c>
      <c r="D15" s="130">
        <v>6.3545150499999981E-2</v>
      </c>
      <c r="E15" s="130">
        <v>0.19444444440000003</v>
      </c>
      <c r="F15" s="76">
        <v>8.3755524400000003E-2</v>
      </c>
    </row>
    <row r="16" spans="1:6" ht="15" customHeight="1" x14ac:dyDescent="0.2">
      <c r="A16" s="53" t="s">
        <v>19</v>
      </c>
      <c r="B16" s="53" t="s">
        <v>24</v>
      </c>
      <c r="C16" s="130">
        <v>2.4449877700000011E-2</v>
      </c>
      <c r="D16" s="130">
        <v>4.9342105299999994E-2</v>
      </c>
      <c r="E16" s="130">
        <v>-2.7777777700000006E-2</v>
      </c>
      <c r="F16" s="76">
        <v>9.2701231400000028E-2</v>
      </c>
    </row>
    <row r="17" spans="1:6" x14ac:dyDescent="0.2">
      <c r="A17" s="53" t="s">
        <v>20</v>
      </c>
      <c r="B17" s="53" t="s">
        <v>23</v>
      </c>
      <c r="C17" s="130">
        <v>-1.9488956200000018E-2</v>
      </c>
      <c r="D17" s="130">
        <v>-9.2186128999999783E-3</v>
      </c>
      <c r="E17" s="130">
        <v>0</v>
      </c>
      <c r="F17" s="76">
        <v>-1.8399158099999979E-2</v>
      </c>
    </row>
    <row r="18" spans="1:6" ht="15" customHeight="1" x14ac:dyDescent="0.2">
      <c r="A18" s="56" t="s">
        <v>20</v>
      </c>
      <c r="B18" s="56" t="s">
        <v>24</v>
      </c>
      <c r="C18" s="131">
        <v>2.9616724799999994E-2</v>
      </c>
      <c r="D18" s="131">
        <v>6.6725585500000018E-2</v>
      </c>
      <c r="E18" s="131">
        <v>0.16666666660000001</v>
      </c>
      <c r="F18" s="78">
        <v>9.3678038900000038E-2</v>
      </c>
    </row>
    <row r="19" spans="1:6" ht="15" customHeight="1" x14ac:dyDescent="0.2"/>
  </sheetData>
  <mergeCells count="2">
    <mergeCell ref="A3:F3"/>
    <mergeCell ref="A12:F12"/>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ColWidth="9.140625" defaultRowHeight="14.25" x14ac:dyDescent="0.2"/>
  <cols>
    <col min="1" max="1" width="34.5703125" style="15" bestFit="1" customWidth="1"/>
    <col min="2" max="2" width="45.28515625" style="15" customWidth="1"/>
    <col min="3" max="6" width="16.42578125" style="15" customWidth="1"/>
    <col min="7" max="16384" width="9.140625" style="15"/>
  </cols>
  <sheetData>
    <row r="1" spans="1:6" s="35" customFormat="1" ht="15" x14ac:dyDescent="0.25">
      <c r="A1" s="1" t="s">
        <v>26</v>
      </c>
    </row>
    <row r="2" spans="1:6" s="35" customFormat="1" x14ac:dyDescent="0.2"/>
    <row r="3" spans="1:6" s="35" customFormat="1" x14ac:dyDescent="0.2">
      <c r="A3" s="282" t="s">
        <v>27</v>
      </c>
      <c r="B3" s="282"/>
      <c r="C3" s="282"/>
      <c r="D3" s="282"/>
      <c r="E3" s="282"/>
      <c r="F3" s="282"/>
    </row>
    <row r="4" spans="1:6" s="183" customFormat="1" ht="41.25" customHeight="1" x14ac:dyDescent="0.2">
      <c r="A4" s="200" t="s">
        <v>16</v>
      </c>
      <c r="B4" s="200" t="s">
        <v>15</v>
      </c>
      <c r="C4" s="198" t="s">
        <v>4</v>
      </c>
      <c r="D4" s="198" t="s">
        <v>6</v>
      </c>
      <c r="E4" s="198" t="s">
        <v>223</v>
      </c>
      <c r="F4" s="199" t="s">
        <v>3</v>
      </c>
    </row>
    <row r="5" spans="1:6" s="35" customFormat="1" x14ac:dyDescent="0.2">
      <c r="A5" s="95" t="s">
        <v>29</v>
      </c>
      <c r="B5" s="53" t="s">
        <v>30</v>
      </c>
      <c r="C5" s="130">
        <v>0.54959526400000003</v>
      </c>
      <c r="D5" s="130">
        <v>0.53424657529999997</v>
      </c>
      <c r="E5" s="130">
        <v>0.48878281620000003</v>
      </c>
      <c r="F5" s="76">
        <v>0.46578168879999998</v>
      </c>
    </row>
    <row r="6" spans="1:6" s="35" customFormat="1" x14ac:dyDescent="0.2">
      <c r="A6" s="95" t="s">
        <v>19</v>
      </c>
      <c r="B6" s="53" t="s">
        <v>30</v>
      </c>
      <c r="C6" s="130">
        <v>0.65586753060000003</v>
      </c>
      <c r="D6" s="130">
        <v>0.59124087589999996</v>
      </c>
      <c r="E6" s="130">
        <v>0.57999999999999996</v>
      </c>
      <c r="F6" s="76">
        <v>0.5111674813</v>
      </c>
    </row>
    <row r="7" spans="1:6" s="35" customFormat="1" ht="15" customHeight="1" x14ac:dyDescent="0.2">
      <c r="A7" s="90" t="s">
        <v>20</v>
      </c>
      <c r="B7" s="56" t="s">
        <v>30</v>
      </c>
      <c r="C7" s="131">
        <v>0.46471371500000003</v>
      </c>
      <c r="D7" s="131">
        <v>0.41766467070000002</v>
      </c>
      <c r="E7" s="131">
        <v>0.48648648649999998</v>
      </c>
      <c r="F7" s="78">
        <v>0.37480487410000002</v>
      </c>
    </row>
    <row r="8" spans="1:6" s="35" customFormat="1" x14ac:dyDescent="0.2"/>
    <row r="9" spans="1:6" s="35" customFormat="1" x14ac:dyDescent="0.2">
      <c r="A9" s="257" t="s">
        <v>28</v>
      </c>
      <c r="B9" s="258"/>
      <c r="C9" s="258"/>
      <c r="D9" s="258"/>
      <c r="E9" s="258"/>
      <c r="F9" s="259"/>
    </row>
    <row r="10" spans="1:6" s="35" customFormat="1" ht="42.75" customHeight="1" x14ac:dyDescent="0.2">
      <c r="A10" s="113" t="s">
        <v>16</v>
      </c>
      <c r="B10" s="51" t="s">
        <v>15</v>
      </c>
      <c r="C10" s="198" t="s">
        <v>4</v>
      </c>
      <c r="D10" s="198" t="s">
        <v>6</v>
      </c>
      <c r="E10" s="198" t="s">
        <v>223</v>
      </c>
      <c r="F10" s="199" t="s">
        <v>3</v>
      </c>
    </row>
    <row r="11" spans="1:6" s="35" customFormat="1" ht="15" customHeight="1" x14ac:dyDescent="0.2">
      <c r="A11" s="35" t="s">
        <v>29</v>
      </c>
      <c r="B11" s="63" t="s">
        <v>30</v>
      </c>
      <c r="C11" s="130">
        <v>7.0266272200000035E-2</v>
      </c>
      <c r="D11" s="130">
        <v>2.4390243899999886E-2</v>
      </c>
      <c r="E11" s="130">
        <v>7.3846153900000044E-2</v>
      </c>
      <c r="F11" s="76">
        <v>3.9794537599999957E-2</v>
      </c>
    </row>
    <row r="12" spans="1:6" s="35" customFormat="1" x14ac:dyDescent="0.2">
      <c r="A12" s="35" t="s">
        <v>19</v>
      </c>
      <c r="B12" s="53" t="s">
        <v>30</v>
      </c>
      <c r="C12" s="130">
        <v>9.9099099100000032E-2</v>
      </c>
      <c r="D12" s="130">
        <v>4.6511627899999963E-2</v>
      </c>
      <c r="E12" s="130">
        <v>0</v>
      </c>
      <c r="F12" s="76">
        <v>2.8896216599999969E-2</v>
      </c>
    </row>
    <row r="13" spans="1:6" s="35" customFormat="1" x14ac:dyDescent="0.2">
      <c r="A13" s="126" t="s">
        <v>20</v>
      </c>
      <c r="B13" s="56" t="s">
        <v>30</v>
      </c>
      <c r="C13" s="131">
        <v>-6.2992125999999982E-2</v>
      </c>
      <c r="D13" s="131">
        <v>-3.4682080899999967E-2</v>
      </c>
      <c r="E13" s="131">
        <v>0</v>
      </c>
      <c r="F13" s="78">
        <v>-2.1369596899999954E-2</v>
      </c>
    </row>
    <row r="14" spans="1:6" ht="15" customHeight="1" x14ac:dyDescent="0.2">
      <c r="C14" s="130"/>
      <c r="D14" s="130"/>
      <c r="E14" s="130"/>
      <c r="F14" s="130"/>
    </row>
    <row r="15" spans="1:6" x14ac:dyDescent="0.2">
      <c r="C15" s="130"/>
      <c r="D15" s="130"/>
      <c r="E15" s="130"/>
      <c r="F15" s="130"/>
    </row>
  </sheetData>
  <mergeCells count="2">
    <mergeCell ref="A9:F9"/>
    <mergeCell ref="A3:F3"/>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ColWidth="9.140625" defaultRowHeight="14.25" x14ac:dyDescent="0.2"/>
  <cols>
    <col min="1" max="1" width="34.5703125" style="15" bestFit="1" customWidth="1"/>
    <col min="2" max="2" width="85.28515625" style="15" customWidth="1"/>
    <col min="3" max="6" width="16.140625" style="15" customWidth="1"/>
    <col min="7" max="16384" width="9.140625" style="15"/>
  </cols>
  <sheetData>
    <row r="1" spans="1:6" s="35" customFormat="1" ht="15" x14ac:dyDescent="0.25">
      <c r="A1" s="1" t="s">
        <v>31</v>
      </c>
    </row>
    <row r="2" spans="1:6" s="35" customFormat="1" x14ac:dyDescent="0.2"/>
    <row r="3" spans="1:6" s="35" customFormat="1" x14ac:dyDescent="0.2">
      <c r="A3" s="282" t="s">
        <v>32</v>
      </c>
      <c r="B3" s="282"/>
      <c r="C3" s="282"/>
      <c r="D3" s="282"/>
      <c r="E3" s="282"/>
      <c r="F3" s="282"/>
    </row>
    <row r="4" spans="1:6" s="35" customFormat="1" ht="42" customHeight="1" x14ac:dyDescent="0.2">
      <c r="A4" s="51" t="s">
        <v>16</v>
      </c>
      <c r="B4" s="51" t="s">
        <v>15</v>
      </c>
      <c r="C4" s="197" t="s">
        <v>4</v>
      </c>
      <c r="D4" s="197" t="s">
        <v>6</v>
      </c>
      <c r="E4" s="197" t="s">
        <v>223</v>
      </c>
      <c r="F4" s="182" t="s">
        <v>3</v>
      </c>
    </row>
    <row r="5" spans="1:6" s="35" customFormat="1" x14ac:dyDescent="0.2">
      <c r="A5" s="95" t="s">
        <v>17</v>
      </c>
      <c r="B5" s="15" t="s">
        <v>412</v>
      </c>
      <c r="C5" s="132">
        <v>9.1023792300000017E-2</v>
      </c>
      <c r="D5" s="133">
        <v>8.7329434699999986E-2</v>
      </c>
      <c r="E5" s="133">
        <v>1.8041237100000052E-2</v>
      </c>
      <c r="F5" s="134">
        <v>5.4190750099999963E-2</v>
      </c>
    </row>
    <row r="6" spans="1:6" s="35" customFormat="1" x14ac:dyDescent="0.2">
      <c r="A6" s="95" t="s">
        <v>18</v>
      </c>
      <c r="B6" s="15" t="s">
        <v>413</v>
      </c>
      <c r="C6" s="135">
        <v>7.4509931099999982E-2</v>
      </c>
      <c r="D6" s="136">
        <v>6.6751783600000003E-2</v>
      </c>
      <c r="E6" s="136">
        <v>5.7393837300000028E-2</v>
      </c>
      <c r="F6" s="137">
        <v>5.7364988900000025E-2</v>
      </c>
    </row>
    <row r="7" spans="1:6" s="35" customFormat="1" ht="15" customHeight="1" x14ac:dyDescent="0.2">
      <c r="A7" s="95" t="s">
        <v>19</v>
      </c>
      <c r="B7" s="15" t="s">
        <v>414</v>
      </c>
      <c r="C7" s="135">
        <v>0.10120689660000004</v>
      </c>
      <c r="D7" s="136">
        <v>9.5773687800000062E-2</v>
      </c>
      <c r="E7" s="136">
        <v>5.178294579999998E-2</v>
      </c>
      <c r="F7" s="137">
        <v>8.2793426299999973E-2</v>
      </c>
    </row>
    <row r="8" spans="1:6" s="35" customFormat="1" x14ac:dyDescent="0.2">
      <c r="A8" s="90" t="s">
        <v>20</v>
      </c>
      <c r="B8" s="126" t="s">
        <v>414</v>
      </c>
      <c r="C8" s="138">
        <v>9.3292343E-2</v>
      </c>
      <c r="D8" s="139">
        <v>0.1045026214</v>
      </c>
      <c r="E8" s="139">
        <v>8.6510263900000051E-2</v>
      </c>
      <c r="F8" s="140">
        <v>0.10095458429999993</v>
      </c>
    </row>
    <row r="9" spans="1:6" s="35" customFormat="1" x14ac:dyDescent="0.2">
      <c r="A9" s="15"/>
      <c r="B9" s="15"/>
      <c r="C9" s="130"/>
      <c r="D9" s="130"/>
      <c r="E9" s="130"/>
      <c r="F9" s="130"/>
    </row>
    <row r="10" spans="1:6" s="35" customFormat="1" ht="15" customHeight="1" x14ac:dyDescent="0.2">
      <c r="A10" s="282" t="s">
        <v>33</v>
      </c>
      <c r="B10" s="282"/>
      <c r="C10" s="282"/>
      <c r="D10" s="282"/>
      <c r="E10" s="282"/>
      <c r="F10" s="282"/>
    </row>
    <row r="11" spans="1:6" s="35" customFormat="1" ht="47.25" customHeight="1" x14ac:dyDescent="0.2">
      <c r="A11" s="51" t="s">
        <v>16</v>
      </c>
      <c r="B11" s="51" t="s">
        <v>15</v>
      </c>
      <c r="C11" s="197" t="s">
        <v>4</v>
      </c>
      <c r="D11" s="197" t="s">
        <v>6</v>
      </c>
      <c r="E11" s="197" t="s">
        <v>223</v>
      </c>
      <c r="F11" s="182" t="s">
        <v>3</v>
      </c>
    </row>
    <row r="12" spans="1:6" s="35" customFormat="1" x14ac:dyDescent="0.2">
      <c r="A12" s="53" t="s">
        <v>29</v>
      </c>
      <c r="B12" s="66" t="s">
        <v>415</v>
      </c>
      <c r="C12" s="132">
        <v>8.0286545799999998E-2</v>
      </c>
      <c r="D12" s="133">
        <v>3.2046134800000015E-2</v>
      </c>
      <c r="E12" s="133">
        <v>6.8927733999999963E-3</v>
      </c>
      <c r="F12" s="134">
        <v>3.7337005399999956E-2</v>
      </c>
    </row>
    <row r="13" spans="1:6" s="35" customFormat="1" x14ac:dyDescent="0.2">
      <c r="A13" s="53" t="s">
        <v>19</v>
      </c>
      <c r="B13" s="66" t="s">
        <v>416</v>
      </c>
      <c r="C13" s="135">
        <v>0.15749299720000004</v>
      </c>
      <c r="D13" s="136">
        <v>0.18340874809999996</v>
      </c>
      <c r="E13" s="136">
        <v>3.0121711699999998E-2</v>
      </c>
      <c r="F13" s="137">
        <v>0.10524753389999997</v>
      </c>
    </row>
    <row r="14" spans="1:6" ht="15" customHeight="1" x14ac:dyDescent="0.2">
      <c r="A14" s="56" t="s">
        <v>20</v>
      </c>
      <c r="B14" s="114" t="s">
        <v>417</v>
      </c>
      <c r="C14" s="138">
        <v>1.9200211899999986E-2</v>
      </c>
      <c r="D14" s="139">
        <v>7.6033146800000007E-2</v>
      </c>
      <c r="E14" s="139">
        <v>1.4943759999999973E-2</v>
      </c>
      <c r="F14" s="140">
        <v>8.6775447200000022E-2</v>
      </c>
    </row>
  </sheetData>
  <mergeCells count="2">
    <mergeCell ref="A3:F3"/>
    <mergeCell ref="A10:F10"/>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ColWidth="9" defaultRowHeight="14.25" x14ac:dyDescent="0.2"/>
  <cols>
    <col min="1" max="1" width="35.140625" style="35" bestFit="1" customWidth="1"/>
    <col min="2" max="5" width="16" style="35" customWidth="1"/>
    <col min="6" max="6" width="10.85546875" style="35" bestFit="1" customWidth="1"/>
    <col min="7" max="16384" width="9" style="35"/>
  </cols>
  <sheetData>
    <row r="1" spans="1:12" ht="15" x14ac:dyDescent="0.25">
      <c r="A1" s="1" t="s">
        <v>34</v>
      </c>
    </row>
    <row r="3" spans="1:12" x14ac:dyDescent="0.2">
      <c r="A3" s="257" t="s">
        <v>36</v>
      </c>
      <c r="B3" s="283"/>
      <c r="C3" s="283"/>
      <c r="D3" s="283"/>
      <c r="E3" s="284"/>
    </row>
    <row r="4" spans="1:12" ht="42.75" x14ac:dyDescent="0.2">
      <c r="A4" s="113" t="s">
        <v>35</v>
      </c>
      <c r="B4" s="201" t="s">
        <v>4</v>
      </c>
      <c r="C4" s="198" t="s">
        <v>6</v>
      </c>
      <c r="D4" s="198" t="s">
        <v>223</v>
      </c>
      <c r="E4" s="199" t="s">
        <v>3</v>
      </c>
    </row>
    <row r="5" spans="1:12" x14ac:dyDescent="0.2">
      <c r="A5" s="15" t="s">
        <v>418</v>
      </c>
      <c r="B5" s="128">
        <v>0.18138248847926267</v>
      </c>
      <c r="C5" s="130">
        <v>0.25491738788355628</v>
      </c>
      <c r="D5" s="130">
        <v>0.11333103685842232</v>
      </c>
      <c r="E5" s="76">
        <v>0.18130302801345785</v>
      </c>
    </row>
    <row r="6" spans="1:12" x14ac:dyDescent="0.2">
      <c r="A6" s="15" t="s">
        <v>41</v>
      </c>
      <c r="B6" s="128">
        <v>0.80239631336405526</v>
      </c>
      <c r="C6" s="130">
        <v>0.84466674159829158</v>
      </c>
      <c r="D6" s="130">
        <v>0.85256631071305544</v>
      </c>
      <c r="E6" s="76">
        <v>0.81581695918648522</v>
      </c>
    </row>
    <row r="7" spans="1:12" x14ac:dyDescent="0.2">
      <c r="A7" s="15" t="s">
        <v>42</v>
      </c>
      <c r="B7" s="128">
        <v>0.19193548387096773</v>
      </c>
      <c r="C7" s="130">
        <v>0.34314937619422275</v>
      </c>
      <c r="D7" s="130">
        <v>0.21529452290733725</v>
      </c>
      <c r="E7" s="76">
        <v>0.38424392997302209</v>
      </c>
    </row>
    <row r="8" spans="1:12" x14ac:dyDescent="0.2">
      <c r="A8" s="15" t="s">
        <v>43</v>
      </c>
      <c r="B8" s="128">
        <v>0.23788018433179722</v>
      </c>
      <c r="C8" s="130">
        <v>0.22007418230864337</v>
      </c>
      <c r="D8" s="130">
        <v>0.3403375818119187</v>
      </c>
      <c r="E8" s="76">
        <v>0.24951222005431134</v>
      </c>
    </row>
    <row r="9" spans="1:12" x14ac:dyDescent="0.2">
      <c r="A9" s="15" t="s">
        <v>44</v>
      </c>
      <c r="B9" s="128">
        <v>0.15216589861751151</v>
      </c>
      <c r="C9" s="130">
        <v>0.11397100146116669</v>
      </c>
      <c r="D9" s="130">
        <v>0.33551498449879436</v>
      </c>
      <c r="E9" s="76">
        <v>0.29123018324525884</v>
      </c>
    </row>
    <row r="10" spans="1:12" x14ac:dyDescent="0.2">
      <c r="A10" s="15" t="s">
        <v>419</v>
      </c>
      <c r="B10" s="128">
        <v>0.40276497695852537</v>
      </c>
      <c r="C10" s="130">
        <v>0.66426885467011354</v>
      </c>
      <c r="D10" s="130">
        <v>0.37168446434722702</v>
      </c>
      <c r="E10" s="76">
        <v>0.60322490322179212</v>
      </c>
    </row>
    <row r="11" spans="1:12" x14ac:dyDescent="0.2">
      <c r="A11" s="15" t="s">
        <v>46</v>
      </c>
      <c r="B11" s="224">
        <v>9.5990783410138253E-2</v>
      </c>
      <c r="C11" s="130">
        <v>0.19444756659548162</v>
      </c>
      <c r="D11" s="130">
        <v>1.8256975542542197E-2</v>
      </c>
      <c r="E11" s="76">
        <v>0.17692078631460584</v>
      </c>
    </row>
    <row r="12" spans="1:12" x14ac:dyDescent="0.2">
      <c r="A12" s="126" t="s">
        <v>47</v>
      </c>
      <c r="B12" s="129">
        <v>9.5990783410138253E-2</v>
      </c>
      <c r="C12" s="131">
        <v>0.27784646510059569</v>
      </c>
      <c r="D12" s="131">
        <v>5.0292800551153975E-2</v>
      </c>
      <c r="E12" s="78">
        <v>0.19458530926804118</v>
      </c>
    </row>
    <row r="13" spans="1:12" x14ac:dyDescent="0.2">
      <c r="A13" s="15"/>
    </row>
    <row r="14" spans="1:12" x14ac:dyDescent="0.2">
      <c r="A14" s="257" t="s">
        <v>37</v>
      </c>
      <c r="B14" s="283"/>
      <c r="C14" s="283"/>
      <c r="D14" s="283"/>
      <c r="E14" s="284"/>
      <c r="L14" s="89"/>
    </row>
    <row r="15" spans="1:12" ht="42.75" x14ac:dyDescent="0.2">
      <c r="A15" s="51" t="s">
        <v>38</v>
      </c>
      <c r="B15" s="201" t="s">
        <v>4</v>
      </c>
      <c r="C15" s="198" t="s">
        <v>6</v>
      </c>
      <c r="D15" s="197" t="s">
        <v>223</v>
      </c>
      <c r="E15" s="199" t="s">
        <v>3</v>
      </c>
      <c r="L15" s="89"/>
    </row>
    <row r="16" spans="1:12" ht="28.5" x14ac:dyDescent="0.2">
      <c r="A16" s="63" t="s">
        <v>420</v>
      </c>
      <c r="B16" s="127">
        <v>0.75641025641025639</v>
      </c>
      <c r="C16" s="141">
        <v>0.72727272727272729</v>
      </c>
      <c r="D16" s="202" t="s">
        <v>421</v>
      </c>
      <c r="E16" s="81">
        <v>0.76834381551362685</v>
      </c>
      <c r="L16" s="89"/>
    </row>
    <row r="17" spans="1:12" ht="28.5" x14ac:dyDescent="0.2">
      <c r="A17" s="53" t="s">
        <v>422</v>
      </c>
      <c r="B17" s="128">
        <v>0.76829268292682928</v>
      </c>
      <c r="C17" s="130">
        <v>0.8529411764705882</v>
      </c>
      <c r="D17" s="203" t="s">
        <v>421</v>
      </c>
      <c r="E17" s="76">
        <v>0.78952380952380952</v>
      </c>
      <c r="L17" s="89"/>
    </row>
    <row r="18" spans="1:12" ht="28.5" x14ac:dyDescent="0.2">
      <c r="A18" s="53" t="s">
        <v>423</v>
      </c>
      <c r="B18" s="128">
        <v>0.85269121813031157</v>
      </c>
      <c r="C18" s="130">
        <v>0.8392857142857143</v>
      </c>
      <c r="D18" s="203" t="s">
        <v>421</v>
      </c>
      <c r="E18" s="76">
        <v>0.84758580570098896</v>
      </c>
    </row>
    <row r="19" spans="1:12" x14ac:dyDescent="0.2">
      <c r="A19" s="56" t="s">
        <v>424</v>
      </c>
      <c r="B19" s="129">
        <v>0.77990430622009566</v>
      </c>
      <c r="C19" s="131">
        <v>0.67145790554414786</v>
      </c>
      <c r="D19" s="131">
        <v>0.86131386861313863</v>
      </c>
      <c r="E19" s="78">
        <v>0.74848615916955019</v>
      </c>
    </row>
  </sheetData>
  <mergeCells count="2">
    <mergeCell ref="A3:E3"/>
    <mergeCell ref="A14:E1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ColWidth="9" defaultRowHeight="14.25" x14ac:dyDescent="0.2"/>
  <cols>
    <col min="1" max="1" width="22" style="35" customWidth="1"/>
    <col min="2" max="9" width="15.5703125" style="35" customWidth="1"/>
    <col min="10" max="16384" width="9" style="35"/>
  </cols>
  <sheetData>
    <row r="1" spans="1:9" ht="15" x14ac:dyDescent="0.25">
      <c r="A1" s="1" t="s">
        <v>48</v>
      </c>
      <c r="B1" s="142"/>
      <c r="C1" s="142"/>
      <c r="D1" s="142"/>
      <c r="E1" s="142"/>
      <c r="F1" s="142"/>
      <c r="G1" s="142"/>
      <c r="H1" s="142"/>
      <c r="I1" s="142"/>
    </row>
    <row r="2" spans="1:9" x14ac:dyDescent="0.2">
      <c r="A2" s="142"/>
      <c r="B2" s="142"/>
      <c r="C2" s="142"/>
      <c r="D2" s="142"/>
      <c r="E2" s="142"/>
      <c r="F2" s="142"/>
      <c r="G2" s="142"/>
      <c r="H2" s="142"/>
      <c r="I2" s="142"/>
    </row>
    <row r="3" spans="1:9" ht="42.75" x14ac:dyDescent="0.2">
      <c r="A3" s="227" t="s">
        <v>39</v>
      </c>
      <c r="B3" s="228" t="s">
        <v>40</v>
      </c>
      <c r="C3" s="228" t="s">
        <v>41</v>
      </c>
      <c r="D3" s="228" t="s">
        <v>42</v>
      </c>
      <c r="E3" s="228" t="s">
        <v>43</v>
      </c>
      <c r="F3" s="228" t="s">
        <v>44</v>
      </c>
      <c r="G3" s="228" t="s">
        <v>45</v>
      </c>
      <c r="H3" s="228" t="s">
        <v>46</v>
      </c>
      <c r="I3" s="228" t="s">
        <v>47</v>
      </c>
    </row>
    <row r="4" spans="1:9" x14ac:dyDescent="0.2">
      <c r="A4" s="143" t="str">
        <f>HI</f>
        <v>Hearing impairment</v>
      </c>
      <c r="B4" s="144">
        <v>0.18138248847926267</v>
      </c>
      <c r="C4" s="144">
        <v>0.80239631336405526</v>
      </c>
      <c r="D4" s="144">
        <v>0.19193548387096773</v>
      </c>
      <c r="E4" s="144">
        <v>0.23788018433179722</v>
      </c>
      <c r="F4" s="144">
        <v>0.15216589861751151</v>
      </c>
      <c r="G4" s="144">
        <v>0.40276497695852537</v>
      </c>
      <c r="H4" s="144">
        <v>9.5990783410138253E-2</v>
      </c>
      <c r="I4" s="144">
        <v>0.20069124423963133</v>
      </c>
    </row>
    <row r="5" spans="1:9" x14ac:dyDescent="0.2">
      <c r="A5" s="145" t="s">
        <v>3</v>
      </c>
      <c r="B5" s="146">
        <v>0.18130302801345785</v>
      </c>
      <c r="C5" s="146">
        <v>0.81581695918648522</v>
      </c>
      <c r="D5" s="146">
        <v>0.38424392997302209</v>
      </c>
      <c r="E5" s="146">
        <v>0.24951222005431134</v>
      </c>
      <c r="F5" s="146">
        <v>0.29123018324525884</v>
      </c>
      <c r="G5" s="146">
        <v>0.60322490322179212</v>
      </c>
      <c r="H5" s="146">
        <v>0.17692078631460584</v>
      </c>
      <c r="I5" s="146">
        <v>0.19458530926804118</v>
      </c>
    </row>
    <row r="6" spans="1:9" x14ac:dyDescent="0.2">
      <c r="A6" s="142"/>
      <c r="B6" s="142"/>
      <c r="C6" s="142"/>
      <c r="D6" s="142"/>
      <c r="E6" s="142"/>
      <c r="F6" s="142"/>
      <c r="G6" s="142"/>
      <c r="H6" s="142"/>
      <c r="I6" s="142"/>
    </row>
    <row r="7" spans="1:9" ht="42.75" x14ac:dyDescent="0.2">
      <c r="A7" s="227" t="s">
        <v>39</v>
      </c>
      <c r="B7" s="228" t="s">
        <v>40</v>
      </c>
      <c r="C7" s="228" t="s">
        <v>41</v>
      </c>
      <c r="D7" s="228" t="s">
        <v>42</v>
      </c>
      <c r="E7" s="228" t="s">
        <v>43</v>
      </c>
      <c r="F7" s="228" t="s">
        <v>44</v>
      </c>
      <c r="G7" s="228" t="s">
        <v>45</v>
      </c>
      <c r="H7" s="228" t="s">
        <v>46</v>
      </c>
      <c r="I7" s="228" t="s">
        <v>47</v>
      </c>
    </row>
    <row r="8" spans="1:9" x14ac:dyDescent="0.2">
      <c r="A8" s="143" t="str">
        <f>VI</f>
        <v>Visual impairment</v>
      </c>
      <c r="B8" s="144">
        <v>0.25491738788355628</v>
      </c>
      <c r="C8" s="144">
        <v>0.84466674159829158</v>
      </c>
      <c r="D8" s="144">
        <v>0.34314937619422275</v>
      </c>
      <c r="E8" s="144">
        <v>0.22007418230864337</v>
      </c>
      <c r="F8" s="144">
        <v>0.11397100146116669</v>
      </c>
      <c r="G8" s="144">
        <v>0.66426885467011354</v>
      </c>
      <c r="H8" s="144">
        <v>0.19444756659548162</v>
      </c>
      <c r="I8" s="144">
        <v>0.27784646510059569</v>
      </c>
    </row>
    <row r="9" spans="1:9" x14ac:dyDescent="0.2">
      <c r="A9" s="145" t="s">
        <v>3</v>
      </c>
      <c r="B9" s="146">
        <v>0.18130302801345785</v>
      </c>
      <c r="C9" s="146">
        <v>0.81581695918648522</v>
      </c>
      <c r="D9" s="146">
        <v>0.38424392997302209</v>
      </c>
      <c r="E9" s="146">
        <v>0.24951222005431134</v>
      </c>
      <c r="F9" s="146">
        <v>0.29123018324525884</v>
      </c>
      <c r="G9" s="146">
        <v>0.60322490322179212</v>
      </c>
      <c r="H9" s="146">
        <v>0.17692078631460584</v>
      </c>
      <c r="I9" s="146">
        <v>0.19458530926804118</v>
      </c>
    </row>
    <row r="10" spans="1:9" x14ac:dyDescent="0.2">
      <c r="A10" s="142"/>
      <c r="B10" s="142"/>
      <c r="C10" s="142"/>
      <c r="D10" s="142"/>
      <c r="E10" s="142"/>
      <c r="F10" s="142"/>
      <c r="G10" s="142"/>
      <c r="H10" s="142"/>
      <c r="I10" s="142"/>
    </row>
    <row r="11" spans="1:9" ht="42.75" x14ac:dyDescent="0.2">
      <c r="A11" s="227" t="s">
        <v>39</v>
      </c>
      <c r="B11" s="228" t="s">
        <v>40</v>
      </c>
      <c r="C11" s="228" t="s">
        <v>41</v>
      </c>
      <c r="D11" s="228" t="s">
        <v>42</v>
      </c>
      <c r="E11" s="228" t="s">
        <v>43</v>
      </c>
      <c r="F11" s="228" t="s">
        <v>44</v>
      </c>
      <c r="G11" s="228" t="s">
        <v>45</v>
      </c>
      <c r="H11" s="228" t="s">
        <v>46</v>
      </c>
      <c r="I11" s="228" t="s">
        <v>47</v>
      </c>
    </row>
    <row r="12" spans="1:9" ht="29.25" customHeight="1" x14ac:dyDescent="0.2">
      <c r="A12" s="204" t="str">
        <f>OSSI</f>
        <v>Other sensory/speech impairment</v>
      </c>
      <c r="B12" s="144">
        <v>0.11333103685842232</v>
      </c>
      <c r="C12" s="144">
        <v>0.85256631071305544</v>
      </c>
      <c r="D12" s="144">
        <v>0.21529452290733725</v>
      </c>
      <c r="E12" s="144">
        <v>0.3403375818119187</v>
      </c>
      <c r="F12" s="144">
        <v>0.33551498449879436</v>
      </c>
      <c r="G12" s="144">
        <v>0.37168446434722702</v>
      </c>
      <c r="H12" s="144">
        <v>1.8256975542542197E-2</v>
      </c>
      <c r="I12" s="144">
        <v>5.0292800551153975E-2</v>
      </c>
    </row>
    <row r="13" spans="1:9" x14ac:dyDescent="0.2">
      <c r="A13" s="145" t="s">
        <v>3</v>
      </c>
      <c r="B13" s="146">
        <v>0.18130302801345785</v>
      </c>
      <c r="C13" s="146">
        <v>0.81581695918648522</v>
      </c>
      <c r="D13" s="146">
        <v>0.38424392997302209</v>
      </c>
      <c r="E13" s="146">
        <v>0.24951222005431134</v>
      </c>
      <c r="F13" s="146">
        <v>0.29123018324525884</v>
      </c>
      <c r="G13" s="146">
        <v>0.60322490322179212</v>
      </c>
      <c r="H13" s="146">
        <v>0.17692078631460584</v>
      </c>
      <c r="I13" s="146">
        <v>0.19458530926804118</v>
      </c>
    </row>
  </sheetData>
  <conditionalFormatting sqref="H10">
    <cfRule type="cellIs" dxfId="0" priority="2" stopIfTrue="1" operator="not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FE2F9E4A-AFF5-4730-947A-D24629C3A550}">
            <x14:iconSet custom="1">
              <x14:cfvo type="percent">
                <xm:f>0</xm:f>
              </x14:cfvo>
              <x14:cfvo type="num">
                <xm:f>0</xm:f>
              </x14:cfvo>
              <x14:cfvo type="num" gte="0">
                <xm:f>0</xm:f>
              </x14:cfvo>
              <x14:cfIcon iconSet="3Symbols2" iconId="0"/>
              <x14:cfIcon iconSet="3Symbols2" iconId="2"/>
              <x14:cfIcon iconSet="3Symbols2" iconId="0"/>
            </x14:iconSet>
          </x14:cfRule>
          <xm:sqref>H10</xm:sqref>
        </x14:conditionalFormatting>
      </x14:conditionalFormatting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ColWidth="9" defaultRowHeight="14.25" x14ac:dyDescent="0.2"/>
  <cols>
    <col min="1" max="1" width="83.140625" style="35" customWidth="1"/>
    <col min="2" max="3" width="13.85546875" style="35" customWidth="1"/>
    <col min="4" max="16384" width="9" style="35"/>
  </cols>
  <sheetData>
    <row r="1" spans="1:3" ht="15" x14ac:dyDescent="0.25">
      <c r="A1" s="44" t="s">
        <v>49</v>
      </c>
    </row>
    <row r="3" spans="1:3" x14ac:dyDescent="0.2">
      <c r="A3" s="282" t="s">
        <v>51</v>
      </c>
      <c r="B3" s="282"/>
      <c r="C3" s="282"/>
    </row>
    <row r="4" spans="1:3" ht="28.5" x14ac:dyDescent="0.2">
      <c r="A4" s="51" t="s">
        <v>50</v>
      </c>
      <c r="B4" s="198" t="str">
        <f>HI</f>
        <v>Hearing impairment</v>
      </c>
      <c r="C4" s="199" t="s">
        <v>3</v>
      </c>
    </row>
    <row r="5" spans="1:3" x14ac:dyDescent="0.2">
      <c r="A5" s="63" t="s">
        <v>21</v>
      </c>
      <c r="B5" s="141">
        <v>0.56092560049999995</v>
      </c>
      <c r="C5" s="81">
        <v>0.47392553970000001</v>
      </c>
    </row>
    <row r="6" spans="1:3" x14ac:dyDescent="0.2">
      <c r="A6" s="53" t="s">
        <v>425</v>
      </c>
      <c r="B6" s="130">
        <v>0.84016606120000004</v>
      </c>
      <c r="C6" s="76">
        <v>0.6654699288</v>
      </c>
    </row>
    <row r="7" spans="1:3" x14ac:dyDescent="0.2">
      <c r="A7" s="53" t="s">
        <v>426</v>
      </c>
      <c r="B7" s="130">
        <v>0.93925233640000005</v>
      </c>
      <c r="C7" s="76">
        <v>0.79907672360000004</v>
      </c>
    </row>
    <row r="8" spans="1:3" x14ac:dyDescent="0.2">
      <c r="A8" s="56" t="s">
        <v>427</v>
      </c>
      <c r="B8" s="131">
        <v>0.47661122659999999</v>
      </c>
      <c r="C8" s="78">
        <v>0.41264396590000002</v>
      </c>
    </row>
    <row r="10" spans="1:3" x14ac:dyDescent="0.2">
      <c r="A10" s="282" t="s">
        <v>52</v>
      </c>
      <c r="B10" s="282"/>
      <c r="C10" s="282"/>
    </row>
    <row r="11" spans="1:3" ht="28.5" x14ac:dyDescent="0.2">
      <c r="A11" s="63" t="s">
        <v>50</v>
      </c>
      <c r="B11" s="198" t="str">
        <f>HI</f>
        <v>Hearing impairment</v>
      </c>
      <c r="C11" s="199" t="s">
        <v>3</v>
      </c>
    </row>
    <row r="12" spans="1:3" x14ac:dyDescent="0.2">
      <c r="A12" s="63" t="s">
        <v>428</v>
      </c>
      <c r="B12" s="141">
        <v>0.88569027109999998</v>
      </c>
      <c r="C12" s="81">
        <v>0.69562834819999997</v>
      </c>
    </row>
    <row r="13" spans="1:3" ht="27.75" customHeight="1" x14ac:dyDescent="0.2">
      <c r="A13" s="205" t="s">
        <v>22</v>
      </c>
      <c r="B13" s="130">
        <v>0.69187675069999999</v>
      </c>
      <c r="C13" s="76">
        <v>0.3679194784</v>
      </c>
    </row>
    <row r="14" spans="1:3" x14ac:dyDescent="0.2">
      <c r="A14" s="53" t="s">
        <v>429</v>
      </c>
      <c r="B14" s="130">
        <v>0.91903816459999998</v>
      </c>
      <c r="C14" s="76">
        <v>0.71478314350000005</v>
      </c>
    </row>
    <row r="15" spans="1:3" x14ac:dyDescent="0.2">
      <c r="A15" s="56" t="s">
        <v>430</v>
      </c>
      <c r="B15" s="131">
        <v>0.74551682450000001</v>
      </c>
      <c r="C15" s="78">
        <v>0.43785260770000001</v>
      </c>
    </row>
  </sheetData>
  <mergeCells count="2">
    <mergeCell ref="A3:C3"/>
    <mergeCell ref="A10:C10"/>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4.25" x14ac:dyDescent="0.2"/>
  <cols>
    <col min="1" max="1" width="82.85546875" style="35" customWidth="1"/>
    <col min="2" max="3" width="13.7109375" style="35" customWidth="1"/>
    <col min="4" max="16384" width="9" style="35"/>
  </cols>
  <sheetData>
    <row r="1" spans="1:3" ht="15" x14ac:dyDescent="0.25">
      <c r="A1" s="44" t="s">
        <v>49</v>
      </c>
    </row>
    <row r="3" spans="1:3" x14ac:dyDescent="0.2">
      <c r="A3" s="282" t="s">
        <v>53</v>
      </c>
      <c r="B3" s="282"/>
      <c r="C3" s="282"/>
    </row>
    <row r="4" spans="1:3" ht="28.5" x14ac:dyDescent="0.2">
      <c r="A4" s="63" t="s">
        <v>50</v>
      </c>
      <c r="B4" s="197" t="str">
        <f>HI</f>
        <v>Hearing impairment</v>
      </c>
      <c r="C4" s="182" t="s">
        <v>3</v>
      </c>
    </row>
    <row r="5" spans="1:3" x14ac:dyDescent="0.2">
      <c r="A5" s="63" t="s">
        <v>23</v>
      </c>
      <c r="B5" s="141">
        <v>0.49597364570000002</v>
      </c>
      <c r="C5" s="81">
        <v>0.17570473240000001</v>
      </c>
    </row>
    <row r="6" spans="1:3" x14ac:dyDescent="0.2">
      <c r="A6" s="53" t="s">
        <v>431</v>
      </c>
      <c r="B6" s="130">
        <v>0.76934097420000003</v>
      </c>
      <c r="C6" s="76">
        <v>0.37349951180000002</v>
      </c>
    </row>
    <row r="7" spans="1:3" x14ac:dyDescent="0.2">
      <c r="A7" s="53" t="s">
        <v>432</v>
      </c>
      <c r="B7" s="130">
        <v>0.83577817529999998</v>
      </c>
      <c r="C7" s="76">
        <v>0.46840375950000002</v>
      </c>
    </row>
    <row r="8" spans="1:3" x14ac:dyDescent="0.2">
      <c r="A8" s="53" t="s">
        <v>433</v>
      </c>
      <c r="B8" s="130">
        <v>0.86319569119999995</v>
      </c>
      <c r="C8" s="76">
        <v>0.6757269279</v>
      </c>
    </row>
    <row r="9" spans="1:3" x14ac:dyDescent="0.2">
      <c r="A9" s="53" t="s">
        <v>434</v>
      </c>
      <c r="B9" s="130">
        <v>0.81926278239999994</v>
      </c>
      <c r="C9" s="76">
        <v>0.3765018094</v>
      </c>
    </row>
    <row r="10" spans="1:3" ht="28.5" x14ac:dyDescent="0.2">
      <c r="A10" s="205" t="s">
        <v>24</v>
      </c>
      <c r="B10" s="130">
        <v>0.42872767039999998</v>
      </c>
      <c r="C10" s="76">
        <v>0.31786904739999999</v>
      </c>
    </row>
    <row r="11" spans="1:3" x14ac:dyDescent="0.2">
      <c r="A11" s="53" t="s">
        <v>435</v>
      </c>
      <c r="B11" s="130">
        <v>0.72542009299999999</v>
      </c>
      <c r="C11" s="76">
        <v>0.31546970829999998</v>
      </c>
    </row>
    <row r="12" spans="1:3" x14ac:dyDescent="0.2">
      <c r="A12" s="53" t="s">
        <v>436</v>
      </c>
      <c r="B12" s="130">
        <v>0.60170092129999997</v>
      </c>
      <c r="C12" s="76">
        <v>0.2801008894</v>
      </c>
    </row>
    <row r="13" spans="1:3" x14ac:dyDescent="0.2">
      <c r="A13" s="56" t="s">
        <v>437</v>
      </c>
      <c r="B13" s="131">
        <v>0.85208775650000002</v>
      </c>
      <c r="C13" s="78">
        <v>0.65012753899999998</v>
      </c>
    </row>
    <row r="15" spans="1:3" x14ac:dyDescent="0.2">
      <c r="A15" s="285" t="s">
        <v>54</v>
      </c>
      <c r="B15" s="285"/>
      <c r="C15" s="285"/>
    </row>
    <row r="16" spans="1:3" ht="28.5" x14ac:dyDescent="0.2">
      <c r="A16" s="51" t="s">
        <v>50</v>
      </c>
      <c r="B16" s="201" t="str">
        <f>HI</f>
        <v>Hearing impairment</v>
      </c>
      <c r="C16" s="199" t="s">
        <v>3</v>
      </c>
    </row>
    <row r="17" spans="1:3" x14ac:dyDescent="0.2">
      <c r="A17" s="53" t="s">
        <v>23</v>
      </c>
      <c r="B17" s="130">
        <v>0.58197278910000005</v>
      </c>
      <c r="C17" s="76">
        <v>0.21783575059999999</v>
      </c>
    </row>
    <row r="18" spans="1:3" x14ac:dyDescent="0.2">
      <c r="A18" s="53" t="s">
        <v>431</v>
      </c>
      <c r="B18" s="130">
        <v>0.89961866310000005</v>
      </c>
      <c r="C18" s="76">
        <v>0.59536753949999999</v>
      </c>
    </row>
    <row r="19" spans="1:3" x14ac:dyDescent="0.2">
      <c r="A19" s="53" t="s">
        <v>432</v>
      </c>
      <c r="B19" s="130">
        <v>0.94066942799999997</v>
      </c>
      <c r="C19" s="76">
        <v>0.67913755409999998</v>
      </c>
    </row>
    <row r="20" spans="1:3" x14ac:dyDescent="0.2">
      <c r="A20" s="53" t="s">
        <v>433</v>
      </c>
      <c r="B20" s="130">
        <v>0.69463162619999996</v>
      </c>
      <c r="C20" s="76">
        <v>0.42195375390000001</v>
      </c>
    </row>
    <row r="21" spans="1:3" ht="28.5" x14ac:dyDescent="0.2">
      <c r="A21" s="205" t="s">
        <v>24</v>
      </c>
      <c r="B21" s="130">
        <v>0.41951664389999999</v>
      </c>
      <c r="C21" s="76">
        <v>0.33779377719999998</v>
      </c>
    </row>
    <row r="22" spans="1:3" x14ac:dyDescent="0.2">
      <c r="A22" s="53" t="s">
        <v>435</v>
      </c>
      <c r="B22" s="130">
        <v>0.9375</v>
      </c>
      <c r="C22" s="76">
        <v>0.636325264</v>
      </c>
    </row>
    <row r="23" spans="1:3" x14ac:dyDescent="0.2">
      <c r="A23" s="53" t="s">
        <v>438</v>
      </c>
      <c r="B23" s="130">
        <v>0.77388963659999999</v>
      </c>
      <c r="C23" s="76">
        <v>0.70002920440000005</v>
      </c>
    </row>
    <row r="24" spans="1:3" x14ac:dyDescent="0.2">
      <c r="A24" s="56" t="s">
        <v>437</v>
      </c>
      <c r="B24" s="131">
        <v>0.81765685730000004</v>
      </c>
      <c r="C24" s="78">
        <v>0.65119622020000001</v>
      </c>
    </row>
  </sheetData>
  <mergeCells count="2">
    <mergeCell ref="A3:C3"/>
    <mergeCell ref="A15:C1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ColWidth="9" defaultRowHeight="14.25" x14ac:dyDescent="0.2"/>
  <cols>
    <col min="1" max="1" width="82.85546875" style="35" customWidth="1"/>
    <col min="2" max="3" width="14.85546875" style="35" customWidth="1"/>
    <col min="4" max="16384" width="9" style="35"/>
  </cols>
  <sheetData>
    <row r="1" spans="1:3" ht="15" x14ac:dyDescent="0.25">
      <c r="A1" s="44" t="s">
        <v>55</v>
      </c>
    </row>
    <row r="3" spans="1:3" x14ac:dyDescent="0.2">
      <c r="A3" s="282" t="s">
        <v>51</v>
      </c>
      <c r="B3" s="282"/>
      <c r="C3" s="282"/>
    </row>
    <row r="4" spans="1:3" ht="27.75" customHeight="1" x14ac:dyDescent="0.2">
      <c r="A4" s="51" t="s">
        <v>50</v>
      </c>
      <c r="B4" s="198" t="str">
        <f>VI</f>
        <v>Visual impairment</v>
      </c>
      <c r="C4" s="199" t="s">
        <v>3</v>
      </c>
    </row>
    <row r="5" spans="1:3" x14ac:dyDescent="0.2">
      <c r="A5" s="63" t="s">
        <v>21</v>
      </c>
      <c r="B5" s="130">
        <v>0.58823529409999997</v>
      </c>
      <c r="C5" s="81">
        <v>0.47392553970000001</v>
      </c>
    </row>
    <row r="6" spans="1:3" x14ac:dyDescent="0.2">
      <c r="A6" s="53" t="s">
        <v>425</v>
      </c>
      <c r="B6" s="130">
        <v>0.7668269231</v>
      </c>
      <c r="C6" s="76">
        <v>0.6654699288</v>
      </c>
    </row>
    <row r="7" spans="1:3" x14ac:dyDescent="0.2">
      <c r="A7" s="53" t="s">
        <v>426</v>
      </c>
      <c r="B7" s="130">
        <v>0.92052980129999995</v>
      </c>
      <c r="C7" s="76">
        <v>0.79907672360000004</v>
      </c>
    </row>
    <row r="8" spans="1:3" x14ac:dyDescent="0.2">
      <c r="A8" s="56" t="s">
        <v>427</v>
      </c>
      <c r="B8" s="131">
        <v>0.52267303099999995</v>
      </c>
      <c r="C8" s="78">
        <v>0.41264396590000002</v>
      </c>
    </row>
    <row r="10" spans="1:3" x14ac:dyDescent="0.2">
      <c r="A10" s="282" t="s">
        <v>52</v>
      </c>
      <c r="B10" s="282"/>
      <c r="C10" s="282"/>
    </row>
    <row r="11" spans="1:3" ht="28.5" x14ac:dyDescent="0.2">
      <c r="A11" s="63" t="s">
        <v>50</v>
      </c>
      <c r="B11" s="198" t="str">
        <f>VI</f>
        <v>Visual impairment</v>
      </c>
      <c r="C11" s="199" t="s">
        <v>3</v>
      </c>
    </row>
    <row r="12" spans="1:3" x14ac:dyDescent="0.2">
      <c r="A12" s="63" t="s">
        <v>428</v>
      </c>
      <c r="B12" s="130">
        <v>0.8758901322</v>
      </c>
      <c r="C12" s="81">
        <v>0.69562834819999997</v>
      </c>
    </row>
    <row r="13" spans="1:3" ht="28.5" x14ac:dyDescent="0.2">
      <c r="A13" s="205" t="s">
        <v>22</v>
      </c>
      <c r="B13" s="130">
        <v>0.55192307689999998</v>
      </c>
      <c r="C13" s="76">
        <v>0.3679194784</v>
      </c>
    </row>
    <row r="14" spans="1:3" x14ac:dyDescent="0.2">
      <c r="A14" s="53" t="s">
        <v>429</v>
      </c>
      <c r="B14" s="130">
        <v>0.92456896550000001</v>
      </c>
      <c r="C14" s="76">
        <v>0.71478314350000005</v>
      </c>
    </row>
    <row r="15" spans="1:3" x14ac:dyDescent="0.2">
      <c r="A15" s="56" t="s">
        <v>430</v>
      </c>
      <c r="B15" s="131">
        <v>0.7106549365</v>
      </c>
      <c r="C15" s="78">
        <v>0.43785260770000001</v>
      </c>
    </row>
  </sheetData>
  <mergeCells count="2">
    <mergeCell ref="A3:C3"/>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showGridLines="0" workbookViewId="0"/>
  </sheetViews>
  <sheetFormatPr defaultRowHeight="15" x14ac:dyDescent="0.25"/>
  <sheetData>
    <row r="2" spans="1:1" x14ac:dyDescent="0.25">
      <c r="A2" t="s">
        <v>8</v>
      </c>
    </row>
    <row r="3" spans="1:1" x14ac:dyDescent="0.25">
      <c r="A3" t="s">
        <v>5</v>
      </c>
    </row>
    <row r="4" spans="1:1" x14ac:dyDescent="0.25">
      <c r="A4" t="s">
        <v>223</v>
      </c>
    </row>
    <row r="5" spans="1:1" x14ac:dyDescent="0.25">
      <c r="A5" t="s">
        <v>3</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4.25" x14ac:dyDescent="0.2"/>
  <cols>
    <col min="1" max="1" width="82.85546875" style="35" customWidth="1"/>
    <col min="2" max="3" width="14.85546875" style="35" customWidth="1"/>
    <col min="4" max="16384" width="9" style="35"/>
  </cols>
  <sheetData>
    <row r="1" spans="1:3" ht="15" x14ac:dyDescent="0.25">
      <c r="A1" s="44" t="s">
        <v>55</v>
      </c>
    </row>
    <row r="3" spans="1:3" x14ac:dyDescent="0.2">
      <c r="A3" s="282" t="s">
        <v>53</v>
      </c>
      <c r="B3" s="282"/>
      <c r="C3" s="282"/>
    </row>
    <row r="4" spans="1:3" ht="27.75" customHeight="1" x14ac:dyDescent="0.2">
      <c r="A4" s="63" t="s">
        <v>50</v>
      </c>
      <c r="B4" s="197" t="str">
        <f>VI</f>
        <v>Visual impairment</v>
      </c>
      <c r="C4" s="182" t="s">
        <v>3</v>
      </c>
    </row>
    <row r="5" spans="1:3" x14ac:dyDescent="0.2">
      <c r="A5" s="65" t="s">
        <v>23</v>
      </c>
      <c r="B5" s="127">
        <v>0.25773195879999999</v>
      </c>
      <c r="C5" s="81">
        <v>0.17570473240000001</v>
      </c>
    </row>
    <row r="6" spans="1:3" x14ac:dyDescent="0.2">
      <c r="A6" s="66" t="s">
        <v>431</v>
      </c>
      <c r="B6" s="128">
        <v>0.66080402009999994</v>
      </c>
      <c r="C6" s="76">
        <v>0.37349951180000002</v>
      </c>
    </row>
    <row r="7" spans="1:3" x14ac:dyDescent="0.2">
      <c r="A7" s="66" t="s">
        <v>432</v>
      </c>
      <c r="B7" s="128">
        <v>0.76035131739999995</v>
      </c>
      <c r="C7" s="76">
        <v>0.46840375950000002</v>
      </c>
    </row>
    <row r="8" spans="1:3" x14ac:dyDescent="0.2">
      <c r="A8" s="66" t="s">
        <v>433</v>
      </c>
      <c r="B8" s="128">
        <v>0.75533249690000004</v>
      </c>
      <c r="C8" s="76">
        <v>0.6757269279</v>
      </c>
    </row>
    <row r="9" spans="1:3" x14ac:dyDescent="0.2">
      <c r="A9" s="66" t="s">
        <v>434</v>
      </c>
      <c r="B9" s="128">
        <v>0.81304347830000001</v>
      </c>
      <c r="C9" s="76">
        <v>0.3765018094</v>
      </c>
    </row>
    <row r="10" spans="1:3" ht="28.5" x14ac:dyDescent="0.2">
      <c r="A10" s="206" t="s">
        <v>24</v>
      </c>
      <c r="B10" s="128">
        <v>0.40357598979999998</v>
      </c>
      <c r="C10" s="76">
        <v>0.31786904739999999</v>
      </c>
    </row>
    <row r="11" spans="1:3" x14ac:dyDescent="0.2">
      <c r="A11" s="66" t="s">
        <v>435</v>
      </c>
      <c r="B11" s="128">
        <v>0.67669172929999999</v>
      </c>
      <c r="C11" s="76">
        <v>0.31546970829999998</v>
      </c>
    </row>
    <row r="12" spans="1:3" x14ac:dyDescent="0.2">
      <c r="A12" s="66" t="s">
        <v>436</v>
      </c>
      <c r="B12" s="128">
        <v>0.58728179550000004</v>
      </c>
      <c r="C12" s="76">
        <v>0.2801008894</v>
      </c>
    </row>
    <row r="13" spans="1:3" x14ac:dyDescent="0.2">
      <c r="A13" s="114" t="s">
        <v>437</v>
      </c>
      <c r="B13" s="129">
        <v>0.83354037270000003</v>
      </c>
      <c r="C13" s="78">
        <v>0.65012753899999998</v>
      </c>
    </row>
    <row r="15" spans="1:3" x14ac:dyDescent="0.2">
      <c r="A15" s="285" t="s">
        <v>54</v>
      </c>
      <c r="B15" s="285"/>
      <c r="C15" s="285"/>
    </row>
    <row r="16" spans="1:3" ht="28.5" x14ac:dyDescent="0.2">
      <c r="A16" s="51" t="s">
        <v>50</v>
      </c>
      <c r="B16" s="197" t="str">
        <f>VI</f>
        <v>Visual impairment</v>
      </c>
      <c r="C16" s="182" t="s">
        <v>3</v>
      </c>
    </row>
    <row r="17" spans="1:3" x14ac:dyDescent="0.2">
      <c r="A17" s="53" t="s">
        <v>23</v>
      </c>
      <c r="B17" s="127">
        <v>0.29439330540000003</v>
      </c>
      <c r="C17" s="81">
        <v>0.21783575059999999</v>
      </c>
    </row>
    <row r="18" spans="1:3" x14ac:dyDescent="0.2">
      <c r="A18" s="53" t="s">
        <v>431</v>
      </c>
      <c r="B18" s="128">
        <v>0.85361435860000001</v>
      </c>
      <c r="C18" s="76">
        <v>0.59536753949999999</v>
      </c>
    </row>
    <row r="19" spans="1:3" x14ac:dyDescent="0.2">
      <c r="A19" s="53" t="s">
        <v>432</v>
      </c>
      <c r="B19" s="128">
        <v>0.87978950830000002</v>
      </c>
      <c r="C19" s="76">
        <v>0.67913755409999998</v>
      </c>
    </row>
    <row r="20" spans="1:3" x14ac:dyDescent="0.2">
      <c r="A20" s="53" t="s">
        <v>433</v>
      </c>
      <c r="B20" s="128">
        <v>0.54748510920000004</v>
      </c>
      <c r="C20" s="76">
        <v>0.42195375390000001</v>
      </c>
    </row>
    <row r="21" spans="1:3" ht="28.5" x14ac:dyDescent="0.2">
      <c r="A21" s="205" t="s">
        <v>24</v>
      </c>
      <c r="B21" s="128">
        <v>0.3936348409</v>
      </c>
      <c r="C21" s="76">
        <v>0.33779377719999998</v>
      </c>
    </row>
    <row r="22" spans="1:3" x14ac:dyDescent="0.2">
      <c r="A22" s="53" t="s">
        <v>435</v>
      </c>
      <c r="B22" s="128">
        <v>0.90237076059999999</v>
      </c>
      <c r="C22" s="76">
        <v>0.636325264</v>
      </c>
    </row>
    <row r="23" spans="1:3" x14ac:dyDescent="0.2">
      <c r="A23" s="53" t="s">
        <v>438</v>
      </c>
      <c r="B23" s="128">
        <v>0.73265036350000001</v>
      </c>
      <c r="C23" s="76">
        <v>0.70002920440000005</v>
      </c>
    </row>
    <row r="24" spans="1:3" x14ac:dyDescent="0.2">
      <c r="A24" s="56" t="s">
        <v>437</v>
      </c>
      <c r="B24" s="129">
        <v>0.76960784309999997</v>
      </c>
      <c r="C24" s="78">
        <v>0.65119622020000001</v>
      </c>
    </row>
  </sheetData>
  <mergeCells count="2">
    <mergeCell ref="A3:C3"/>
    <mergeCell ref="A15:C1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ColWidth="9" defaultRowHeight="14.25" x14ac:dyDescent="0.2"/>
  <cols>
    <col min="1" max="1" width="84.7109375" style="35" customWidth="1"/>
    <col min="2" max="2" width="19" style="35" bestFit="1" customWidth="1"/>
    <col min="3" max="3" width="26.28515625" style="35" customWidth="1"/>
    <col min="4" max="16384" width="9" style="35"/>
  </cols>
  <sheetData>
    <row r="1" spans="1:3" ht="15" x14ac:dyDescent="0.25">
      <c r="A1" s="44" t="s">
        <v>269</v>
      </c>
    </row>
    <row r="3" spans="1:3" x14ac:dyDescent="0.2">
      <c r="A3" s="282" t="s">
        <v>51</v>
      </c>
      <c r="B3" s="285"/>
      <c r="C3" s="285"/>
    </row>
    <row r="4" spans="1:3" ht="42.75" x14ac:dyDescent="0.2">
      <c r="A4" s="113" t="s">
        <v>50</v>
      </c>
      <c r="B4" s="181" t="str">
        <f>OSSI</f>
        <v>Other sensory/speech impairment</v>
      </c>
      <c r="C4" s="182" t="s">
        <v>3</v>
      </c>
    </row>
    <row r="5" spans="1:3" x14ac:dyDescent="0.2">
      <c r="A5" s="65" t="s">
        <v>21</v>
      </c>
      <c r="B5" s="127">
        <v>0.6125933831</v>
      </c>
      <c r="C5" s="81">
        <v>0.47392553970000001</v>
      </c>
    </row>
    <row r="6" spans="1:3" x14ac:dyDescent="0.2">
      <c r="A6" s="66" t="s">
        <v>425</v>
      </c>
      <c r="B6" s="128">
        <v>0.80601659749999999</v>
      </c>
      <c r="C6" s="76">
        <v>0.6654699288</v>
      </c>
    </row>
    <row r="7" spans="1:3" x14ac:dyDescent="0.2">
      <c r="A7" s="66" t="s">
        <v>426</v>
      </c>
      <c r="B7" s="128">
        <v>0.89163722030000003</v>
      </c>
      <c r="C7" s="76">
        <v>0.79907672360000004</v>
      </c>
    </row>
    <row r="8" spans="1:3" x14ac:dyDescent="0.2">
      <c r="A8" s="114" t="s">
        <v>427</v>
      </c>
      <c r="B8" s="129">
        <v>0.68360995849999995</v>
      </c>
      <c r="C8" s="78">
        <v>0.41264396590000002</v>
      </c>
    </row>
    <row r="10" spans="1:3" x14ac:dyDescent="0.2">
      <c r="A10" s="282" t="s">
        <v>52</v>
      </c>
      <c r="B10" s="282"/>
      <c r="C10" s="282"/>
    </row>
    <row r="11" spans="1:3" ht="42.75" x14ac:dyDescent="0.2">
      <c r="A11" s="63" t="s">
        <v>50</v>
      </c>
      <c r="B11" s="201" t="str">
        <f>OSSI</f>
        <v>Other sensory/speech impairment</v>
      </c>
      <c r="C11" s="199" t="s">
        <v>3</v>
      </c>
    </row>
    <row r="12" spans="1:3" x14ac:dyDescent="0.2">
      <c r="A12" s="63" t="s">
        <v>428</v>
      </c>
      <c r="B12" s="127">
        <v>0.8734290844</v>
      </c>
      <c r="C12" s="81">
        <v>0.69562834819999997</v>
      </c>
    </row>
    <row r="13" spans="1:3" ht="28.5" x14ac:dyDescent="0.2">
      <c r="A13" s="205" t="s">
        <v>22</v>
      </c>
      <c r="B13" s="128">
        <v>0.52635983259999997</v>
      </c>
      <c r="C13" s="76">
        <v>0.3679194784</v>
      </c>
    </row>
    <row r="14" spans="1:3" x14ac:dyDescent="0.2">
      <c r="A14" s="53" t="s">
        <v>429</v>
      </c>
      <c r="B14" s="128">
        <v>0.82604651159999998</v>
      </c>
      <c r="C14" s="76">
        <v>0.71478314350000005</v>
      </c>
    </row>
    <row r="15" spans="1:3" x14ac:dyDescent="0.2">
      <c r="A15" s="56" t="s">
        <v>430</v>
      </c>
      <c r="B15" s="129">
        <v>0.62784810130000002</v>
      </c>
      <c r="C15" s="78">
        <v>0.43785260770000001</v>
      </c>
    </row>
  </sheetData>
  <mergeCells count="2">
    <mergeCell ref="A3:C3"/>
    <mergeCell ref="A10:C10"/>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4.25" x14ac:dyDescent="0.2"/>
  <cols>
    <col min="1" max="1" width="82.85546875" style="35" customWidth="1"/>
    <col min="2" max="3" width="15.85546875" style="35" customWidth="1"/>
    <col min="4" max="16384" width="9" style="35"/>
  </cols>
  <sheetData>
    <row r="1" spans="1:3" ht="15" x14ac:dyDescent="0.25">
      <c r="A1" s="44" t="s">
        <v>269</v>
      </c>
    </row>
    <row r="3" spans="1:3" x14ac:dyDescent="0.2">
      <c r="A3" s="282" t="s">
        <v>53</v>
      </c>
      <c r="B3" s="282"/>
      <c r="C3" s="282"/>
    </row>
    <row r="4" spans="1:3" ht="42.75" x14ac:dyDescent="0.2">
      <c r="A4" s="63" t="s">
        <v>50</v>
      </c>
      <c r="B4" s="197" t="str">
        <f>OSSI</f>
        <v>Other sensory/speech impairment</v>
      </c>
      <c r="C4" s="182" t="s">
        <v>3</v>
      </c>
    </row>
    <row r="5" spans="1:3" x14ac:dyDescent="0.2">
      <c r="A5" s="65" t="s">
        <v>23</v>
      </c>
      <c r="B5" s="127">
        <v>0.25925925929999999</v>
      </c>
      <c r="C5" s="81">
        <v>0.17570473240000001</v>
      </c>
    </row>
    <row r="6" spans="1:3" x14ac:dyDescent="0.2">
      <c r="A6" s="66" t="s">
        <v>431</v>
      </c>
      <c r="B6" s="128">
        <v>0.4698795181</v>
      </c>
      <c r="C6" s="76">
        <v>0.37349951180000002</v>
      </c>
    </row>
    <row r="7" spans="1:3" x14ac:dyDescent="0.2">
      <c r="A7" s="66" t="s">
        <v>432</v>
      </c>
      <c r="B7" s="128">
        <v>0.63855421690000003</v>
      </c>
      <c r="C7" s="76">
        <v>0.46840375950000002</v>
      </c>
    </row>
    <row r="8" spans="1:3" x14ac:dyDescent="0.2">
      <c r="A8" s="66" t="s">
        <v>433</v>
      </c>
      <c r="B8" s="128">
        <v>0.81707317069999996</v>
      </c>
      <c r="C8" s="76">
        <v>0.6757269279</v>
      </c>
    </row>
    <row r="9" spans="1:3" x14ac:dyDescent="0.2">
      <c r="A9" s="66" t="s">
        <v>434</v>
      </c>
      <c r="B9" s="128">
        <v>0.41176470590000003</v>
      </c>
      <c r="C9" s="76">
        <v>0.3765018094</v>
      </c>
    </row>
    <row r="10" spans="1:3" ht="28.5" x14ac:dyDescent="0.2">
      <c r="A10" s="206" t="s">
        <v>24</v>
      </c>
      <c r="B10" s="128">
        <v>0.36249999999999999</v>
      </c>
      <c r="C10" s="76">
        <v>0.31786904739999999</v>
      </c>
    </row>
    <row r="11" spans="1:3" x14ac:dyDescent="0.2">
      <c r="A11" s="66" t="s">
        <v>435</v>
      </c>
      <c r="B11" s="128">
        <v>0.48192771080000002</v>
      </c>
      <c r="C11" s="76">
        <v>0.31546970829999998</v>
      </c>
    </row>
    <row r="12" spans="1:3" x14ac:dyDescent="0.2">
      <c r="A12" s="66" t="s">
        <v>436</v>
      </c>
      <c r="B12" s="128">
        <v>0.36144578309999997</v>
      </c>
      <c r="C12" s="76">
        <v>0.2801008894</v>
      </c>
    </row>
    <row r="13" spans="1:3" x14ac:dyDescent="0.2">
      <c r="A13" s="114" t="s">
        <v>437</v>
      </c>
      <c r="B13" s="129">
        <v>0.73493975899999997</v>
      </c>
      <c r="C13" s="78">
        <v>0.65012753899999998</v>
      </c>
    </row>
    <row r="15" spans="1:3" x14ac:dyDescent="0.2">
      <c r="A15" s="285" t="s">
        <v>54</v>
      </c>
      <c r="B15" s="285"/>
      <c r="C15" s="285"/>
    </row>
    <row r="16" spans="1:3" ht="42.75" x14ac:dyDescent="0.2">
      <c r="A16" s="51" t="s">
        <v>50</v>
      </c>
      <c r="B16" s="197" t="str">
        <f>OSSI</f>
        <v>Other sensory/speech impairment</v>
      </c>
      <c r="C16" s="182" t="s">
        <v>3</v>
      </c>
    </row>
    <row r="17" spans="1:3" x14ac:dyDescent="0.2">
      <c r="A17" s="66" t="s">
        <v>23</v>
      </c>
      <c r="B17" s="127">
        <v>0.31428571430000002</v>
      </c>
      <c r="C17" s="81">
        <v>0.21783575059999999</v>
      </c>
    </row>
    <row r="18" spans="1:3" x14ac:dyDescent="0.2">
      <c r="A18" s="66" t="s">
        <v>431</v>
      </c>
      <c r="B18" s="128">
        <v>0.70476190480000001</v>
      </c>
      <c r="C18" s="76">
        <v>0.59536753949999999</v>
      </c>
    </row>
    <row r="19" spans="1:3" x14ac:dyDescent="0.2">
      <c r="A19" s="66" t="s">
        <v>432</v>
      </c>
      <c r="B19" s="128">
        <v>0.83962264149999999</v>
      </c>
      <c r="C19" s="76">
        <v>0.67913755409999998</v>
      </c>
    </row>
    <row r="20" spans="1:3" x14ac:dyDescent="0.2">
      <c r="A20" s="66" t="s">
        <v>433</v>
      </c>
      <c r="B20" s="128">
        <v>0.59433962259999995</v>
      </c>
      <c r="C20" s="76">
        <v>0.42195375390000001</v>
      </c>
    </row>
    <row r="21" spans="1:3" ht="28.5" x14ac:dyDescent="0.2">
      <c r="A21" s="206" t="s">
        <v>24</v>
      </c>
      <c r="B21" s="128">
        <v>0.4038461538</v>
      </c>
      <c r="C21" s="76">
        <v>0.33779377719999998</v>
      </c>
    </row>
    <row r="22" spans="1:3" x14ac:dyDescent="0.2">
      <c r="A22" s="66" t="s">
        <v>435</v>
      </c>
      <c r="B22" s="128">
        <v>0.7358490566</v>
      </c>
      <c r="C22" s="76">
        <v>0.636325264</v>
      </c>
    </row>
    <row r="23" spans="1:3" x14ac:dyDescent="0.2">
      <c r="A23" s="66" t="s">
        <v>438</v>
      </c>
      <c r="B23" s="128">
        <v>0.83962264149999999</v>
      </c>
      <c r="C23" s="76">
        <v>0.70002920440000005</v>
      </c>
    </row>
    <row r="24" spans="1:3" x14ac:dyDescent="0.2">
      <c r="A24" s="114" t="s">
        <v>437</v>
      </c>
      <c r="B24" s="129">
        <v>0.67924528299999998</v>
      </c>
      <c r="C24" s="78">
        <v>0.65119622020000001</v>
      </c>
    </row>
  </sheetData>
  <mergeCells count="2">
    <mergeCell ref="A3:C3"/>
    <mergeCell ref="A15:C1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ColWidth="9" defaultRowHeight="14.25" x14ac:dyDescent="0.2"/>
  <cols>
    <col min="1" max="1" width="114.42578125" style="35" customWidth="1"/>
    <col min="2" max="3" width="14" style="35" customWidth="1"/>
    <col min="4" max="16384" width="9" style="35"/>
  </cols>
  <sheetData>
    <row r="1" spans="1:3" ht="15" x14ac:dyDescent="0.25">
      <c r="A1" s="44" t="s">
        <v>56</v>
      </c>
    </row>
    <row r="3" spans="1:3" x14ac:dyDescent="0.2">
      <c r="A3" s="282" t="s">
        <v>57</v>
      </c>
      <c r="B3" s="285"/>
      <c r="C3" s="285"/>
    </row>
    <row r="4" spans="1:3" ht="28.5" x14ac:dyDescent="0.2">
      <c r="A4" s="65" t="s">
        <v>50</v>
      </c>
      <c r="B4" s="181" t="str">
        <f>HI</f>
        <v>Hearing impairment</v>
      </c>
      <c r="C4" s="182" t="s">
        <v>3</v>
      </c>
    </row>
    <row r="5" spans="1:3" x14ac:dyDescent="0.2">
      <c r="A5" s="65" t="s">
        <v>439</v>
      </c>
      <c r="B5" s="127">
        <v>0.50686442759999994</v>
      </c>
      <c r="C5" s="81">
        <v>0.3880070451</v>
      </c>
    </row>
    <row r="6" spans="1:3" x14ac:dyDescent="0.2">
      <c r="A6" s="66" t="s">
        <v>440</v>
      </c>
      <c r="B6" s="128">
        <v>0.53207683939999995</v>
      </c>
      <c r="C6" s="76">
        <v>0.30646423290000002</v>
      </c>
    </row>
    <row r="7" spans="1:3" x14ac:dyDescent="0.2">
      <c r="A7" s="66" t="s">
        <v>441</v>
      </c>
      <c r="B7" s="128">
        <v>0.54959526400000003</v>
      </c>
      <c r="C7" s="76">
        <v>0.46578168879999998</v>
      </c>
    </row>
    <row r="8" spans="1:3" x14ac:dyDescent="0.2">
      <c r="A8" s="66" t="s">
        <v>442</v>
      </c>
      <c r="B8" s="128">
        <v>0.61417418879999996</v>
      </c>
      <c r="C8" s="76">
        <v>0.44039132949999998</v>
      </c>
    </row>
    <row r="9" spans="1:3" x14ac:dyDescent="0.2">
      <c r="A9" s="66" t="s">
        <v>443</v>
      </c>
      <c r="B9" s="128">
        <v>0.88376089359999999</v>
      </c>
      <c r="C9" s="76">
        <v>0.74836643869999997</v>
      </c>
    </row>
    <row r="10" spans="1:3" x14ac:dyDescent="0.2">
      <c r="A10" s="66" t="s">
        <v>444</v>
      </c>
      <c r="B10" s="128">
        <v>0.83327230559999999</v>
      </c>
      <c r="C10" s="76">
        <v>0.7738340387</v>
      </c>
    </row>
    <row r="11" spans="1:3" x14ac:dyDescent="0.2">
      <c r="A11" s="66" t="s">
        <v>445</v>
      </c>
      <c r="B11" s="128">
        <v>0.636206257</v>
      </c>
      <c r="C11" s="76">
        <v>0.43946650869999998</v>
      </c>
    </row>
    <row r="12" spans="1:3" ht="28.5" x14ac:dyDescent="0.2">
      <c r="A12" s="208" t="s">
        <v>446</v>
      </c>
      <c r="B12" s="129">
        <v>0.68614415679999996</v>
      </c>
      <c r="C12" s="78">
        <v>0.86883074199999999</v>
      </c>
    </row>
  </sheetData>
  <mergeCells count="1">
    <mergeCell ref="A3:C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ColWidth="9" defaultRowHeight="14.25" x14ac:dyDescent="0.2"/>
  <cols>
    <col min="1" max="1" width="122.28515625" style="35" customWidth="1"/>
    <col min="2" max="3" width="14" style="35" customWidth="1"/>
    <col min="4" max="16384" width="9" style="35"/>
  </cols>
  <sheetData>
    <row r="1" spans="1:3" ht="15" x14ac:dyDescent="0.25">
      <c r="A1" s="44" t="s">
        <v>56</v>
      </c>
    </row>
    <row r="3" spans="1:3" x14ac:dyDescent="0.2">
      <c r="A3" s="282" t="s">
        <v>58</v>
      </c>
      <c r="B3" s="282"/>
      <c r="C3" s="282"/>
    </row>
    <row r="4" spans="1:3" ht="28.5" x14ac:dyDescent="0.2">
      <c r="A4" s="63" t="s">
        <v>50</v>
      </c>
      <c r="B4" s="201" t="str">
        <f>HI</f>
        <v>Hearing impairment</v>
      </c>
      <c r="C4" s="199" t="s">
        <v>3</v>
      </c>
    </row>
    <row r="5" spans="1:3" x14ac:dyDescent="0.2">
      <c r="A5" s="63" t="s">
        <v>447</v>
      </c>
      <c r="B5" s="141">
        <v>0.60475161990000004</v>
      </c>
      <c r="C5" s="81">
        <v>0.29610839570000003</v>
      </c>
    </row>
    <row r="6" spans="1:3" x14ac:dyDescent="0.2">
      <c r="A6" s="53" t="s">
        <v>441</v>
      </c>
      <c r="B6" s="130">
        <v>0.65586753060000003</v>
      </c>
      <c r="C6" s="76">
        <v>0.5111674813</v>
      </c>
    </row>
    <row r="7" spans="1:3" x14ac:dyDescent="0.2">
      <c r="A7" s="53" t="s">
        <v>443</v>
      </c>
      <c r="B7" s="130">
        <v>0.8013148283</v>
      </c>
      <c r="C7" s="76">
        <v>0.62325756619999995</v>
      </c>
    </row>
    <row r="8" spans="1:3" x14ac:dyDescent="0.2">
      <c r="A8" s="53" t="s">
        <v>448</v>
      </c>
      <c r="B8" s="130">
        <v>0.55514433750000003</v>
      </c>
      <c r="C8" s="76">
        <v>0.39792686440000002</v>
      </c>
    </row>
    <row r="9" spans="1:3" x14ac:dyDescent="0.2">
      <c r="A9" s="53" t="s">
        <v>449</v>
      </c>
      <c r="B9" s="130">
        <v>0.77559912850000001</v>
      </c>
      <c r="C9" s="76">
        <v>0.69385901729999999</v>
      </c>
    </row>
    <row r="10" spans="1:3" x14ac:dyDescent="0.2">
      <c r="A10" s="53" t="s">
        <v>450</v>
      </c>
      <c r="B10" s="130">
        <v>0.70592592590000003</v>
      </c>
      <c r="C10" s="76">
        <v>0.47321371359999997</v>
      </c>
    </row>
    <row r="11" spans="1:3" ht="28.5" x14ac:dyDescent="0.2">
      <c r="A11" s="207" t="s">
        <v>446</v>
      </c>
      <c r="B11" s="131">
        <v>0.72513089009999998</v>
      </c>
      <c r="C11" s="78">
        <v>0.91362620999999999</v>
      </c>
    </row>
  </sheetData>
  <mergeCells count="1">
    <mergeCell ref="A3:C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ColWidth="9" defaultRowHeight="14.25" x14ac:dyDescent="0.2"/>
  <cols>
    <col min="1" max="1" width="114.5703125" style="35" customWidth="1"/>
    <col min="2" max="3" width="13.28515625" style="35" customWidth="1"/>
    <col min="4" max="16384" width="9" style="35"/>
  </cols>
  <sheetData>
    <row r="1" spans="1:3" ht="15" x14ac:dyDescent="0.25">
      <c r="A1" s="44" t="s">
        <v>56</v>
      </c>
    </row>
    <row r="3" spans="1:3" x14ac:dyDescent="0.2">
      <c r="A3" s="282" t="s">
        <v>59</v>
      </c>
      <c r="B3" s="282"/>
      <c r="C3" s="282"/>
    </row>
    <row r="4" spans="1:3" ht="28.5" x14ac:dyDescent="0.2">
      <c r="A4" s="63" t="s">
        <v>50</v>
      </c>
      <c r="B4" s="167" t="str">
        <f>HI</f>
        <v>Hearing impairment</v>
      </c>
      <c r="C4" s="171" t="s">
        <v>3</v>
      </c>
    </row>
    <row r="5" spans="1:3" x14ac:dyDescent="0.2">
      <c r="A5" s="65" t="s">
        <v>441</v>
      </c>
      <c r="B5" s="127">
        <v>0.46471371500000003</v>
      </c>
      <c r="C5" s="81">
        <v>0.37480487410000002</v>
      </c>
    </row>
    <row r="6" spans="1:3" x14ac:dyDescent="0.2">
      <c r="A6" s="66" t="s">
        <v>443</v>
      </c>
      <c r="B6" s="128">
        <v>0.72264280800000003</v>
      </c>
      <c r="C6" s="76">
        <v>0.59891475829999996</v>
      </c>
    </row>
    <row r="7" spans="1:3" x14ac:dyDescent="0.2">
      <c r="A7" s="66" t="s">
        <v>448</v>
      </c>
      <c r="B7" s="128">
        <v>0.44879089620000001</v>
      </c>
      <c r="C7" s="76">
        <v>0.37865193260000002</v>
      </c>
    </row>
    <row r="8" spans="1:3" x14ac:dyDescent="0.2">
      <c r="A8" s="66" t="s">
        <v>449</v>
      </c>
      <c r="B8" s="128">
        <v>0.65588437720000003</v>
      </c>
      <c r="C8" s="76">
        <v>0.65077399380000001</v>
      </c>
    </row>
    <row r="9" spans="1:3" x14ac:dyDescent="0.2">
      <c r="A9" s="66" t="s">
        <v>451</v>
      </c>
      <c r="B9" s="128">
        <v>0.70121515369999998</v>
      </c>
      <c r="C9" s="76">
        <v>0.56346819069999998</v>
      </c>
    </row>
    <row r="10" spans="1:3" x14ac:dyDescent="0.2">
      <c r="A10" s="66" t="s">
        <v>447</v>
      </c>
      <c r="B10" s="128">
        <v>0.46870838879999999</v>
      </c>
      <c r="C10" s="76">
        <v>0.28098133780000001</v>
      </c>
    </row>
    <row r="11" spans="1:3" x14ac:dyDescent="0.2">
      <c r="A11" s="114" t="s">
        <v>452</v>
      </c>
      <c r="B11" s="129">
        <v>0.1054111033</v>
      </c>
      <c r="C11" s="78">
        <v>0.1060459959</v>
      </c>
    </row>
  </sheetData>
  <mergeCells count="1">
    <mergeCell ref="A3:C3"/>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ColWidth="9" defaultRowHeight="14.25" x14ac:dyDescent="0.2"/>
  <cols>
    <col min="1" max="1" width="114.28515625" style="35" customWidth="1"/>
    <col min="2" max="3" width="13.42578125" style="35" customWidth="1"/>
    <col min="4" max="16384" width="9" style="35"/>
  </cols>
  <sheetData>
    <row r="1" spans="1:3" ht="15" x14ac:dyDescent="0.25">
      <c r="A1" s="44" t="s">
        <v>60</v>
      </c>
    </row>
    <row r="3" spans="1:3" x14ac:dyDescent="0.2">
      <c r="A3" s="282" t="s">
        <v>57</v>
      </c>
      <c r="B3" s="282"/>
      <c r="C3" s="282"/>
    </row>
    <row r="4" spans="1:3" ht="28.5" x14ac:dyDescent="0.2">
      <c r="A4" s="63" t="s">
        <v>50</v>
      </c>
      <c r="B4" s="197" t="str">
        <f>VI</f>
        <v>Visual impairment</v>
      </c>
      <c r="C4" s="182" t="s">
        <v>3</v>
      </c>
    </row>
    <row r="5" spans="1:3" x14ac:dyDescent="0.2">
      <c r="A5" s="65" t="s">
        <v>439</v>
      </c>
      <c r="B5" s="127">
        <v>0.42972181549999999</v>
      </c>
      <c r="C5" s="81">
        <v>0.3880070451</v>
      </c>
    </row>
    <row r="6" spans="1:3" x14ac:dyDescent="0.2">
      <c r="A6" s="66" t="s">
        <v>440</v>
      </c>
      <c r="B6" s="128">
        <v>0.40086517659999998</v>
      </c>
      <c r="C6" s="76">
        <v>0.30646423290000002</v>
      </c>
    </row>
    <row r="7" spans="1:3" x14ac:dyDescent="0.2">
      <c r="A7" s="66" t="s">
        <v>441</v>
      </c>
      <c r="B7" s="128">
        <v>0.53424657529999997</v>
      </c>
      <c r="C7" s="76">
        <v>0.46578168879999998</v>
      </c>
    </row>
    <row r="8" spans="1:3" x14ac:dyDescent="0.2">
      <c r="A8" s="66" t="s">
        <v>442</v>
      </c>
      <c r="B8" s="128">
        <v>0.53159041389999995</v>
      </c>
      <c r="C8" s="76">
        <v>0.44039132949999998</v>
      </c>
    </row>
    <row r="9" spans="1:3" x14ac:dyDescent="0.2">
      <c r="A9" s="66" t="s">
        <v>443</v>
      </c>
      <c r="B9" s="128">
        <v>0.82713347920000002</v>
      </c>
      <c r="C9" s="76">
        <v>0.74836643869999997</v>
      </c>
    </row>
    <row r="10" spans="1:3" x14ac:dyDescent="0.2">
      <c r="A10" s="66" t="s">
        <v>444</v>
      </c>
      <c r="B10" s="128">
        <v>0.80305232559999995</v>
      </c>
      <c r="C10" s="76">
        <v>0.7738340387</v>
      </c>
    </row>
    <row r="11" spans="1:3" x14ac:dyDescent="0.2">
      <c r="A11" s="66" t="s">
        <v>445</v>
      </c>
      <c r="B11" s="128">
        <v>0.53145817910000004</v>
      </c>
      <c r="C11" s="76">
        <v>0.43946650869999998</v>
      </c>
    </row>
    <row r="12" spans="1:3" ht="28.5" x14ac:dyDescent="0.2">
      <c r="A12" s="208" t="s">
        <v>446</v>
      </c>
      <c r="B12" s="129">
        <v>0.81599999999999995</v>
      </c>
      <c r="C12" s="78">
        <v>0.86883074199999999</v>
      </c>
    </row>
  </sheetData>
  <mergeCells count="1">
    <mergeCell ref="A3:C3"/>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ColWidth="9" defaultRowHeight="14.25" x14ac:dyDescent="0.2"/>
  <cols>
    <col min="1" max="1" width="121.42578125" style="35" customWidth="1"/>
    <col min="2" max="3" width="13.42578125" style="35" customWidth="1"/>
    <col min="4" max="16384" width="9" style="35"/>
  </cols>
  <sheetData>
    <row r="1" spans="1:3" ht="15" x14ac:dyDescent="0.25">
      <c r="A1" s="44" t="s">
        <v>61</v>
      </c>
    </row>
    <row r="3" spans="1:3" x14ac:dyDescent="0.2">
      <c r="A3" s="282" t="s">
        <v>58</v>
      </c>
      <c r="B3" s="282"/>
      <c r="C3" s="282"/>
    </row>
    <row r="4" spans="1:3" ht="28.5" x14ac:dyDescent="0.2">
      <c r="A4" s="63" t="s">
        <v>50</v>
      </c>
      <c r="B4" s="197" t="str">
        <f>VI</f>
        <v>Visual impairment</v>
      </c>
      <c r="C4" s="182" t="s">
        <v>3</v>
      </c>
    </row>
    <row r="5" spans="1:3" x14ac:dyDescent="0.2">
      <c r="A5" s="65" t="s">
        <v>447</v>
      </c>
      <c r="B5" s="127">
        <v>0.43795620439999999</v>
      </c>
      <c r="C5" s="81">
        <v>0.29610839570000003</v>
      </c>
    </row>
    <row r="6" spans="1:3" x14ac:dyDescent="0.2">
      <c r="A6" s="66" t="s">
        <v>441</v>
      </c>
      <c r="B6" s="128">
        <v>0.59124087589999996</v>
      </c>
      <c r="C6" s="76">
        <v>0.5111674813</v>
      </c>
    </row>
    <row r="7" spans="1:3" x14ac:dyDescent="0.2">
      <c r="A7" s="66" t="s">
        <v>443</v>
      </c>
      <c r="B7" s="128">
        <v>0.71534653469999998</v>
      </c>
      <c r="C7" s="76">
        <v>0.62325756619999995</v>
      </c>
    </row>
    <row r="8" spans="1:3" x14ac:dyDescent="0.2">
      <c r="A8" s="66" t="s">
        <v>448</v>
      </c>
      <c r="B8" s="128">
        <v>0.45137157109999998</v>
      </c>
      <c r="C8" s="76">
        <v>0.39792686440000002</v>
      </c>
    </row>
    <row r="9" spans="1:3" x14ac:dyDescent="0.2">
      <c r="A9" s="66" t="s">
        <v>449</v>
      </c>
      <c r="B9" s="128">
        <v>0.73464373459999999</v>
      </c>
      <c r="C9" s="76">
        <v>0.69385901729999999</v>
      </c>
    </row>
    <row r="10" spans="1:3" x14ac:dyDescent="0.2">
      <c r="A10" s="66" t="s">
        <v>450</v>
      </c>
      <c r="B10" s="128">
        <v>0.56000000000000005</v>
      </c>
      <c r="C10" s="76">
        <v>0.47321371359999997</v>
      </c>
    </row>
    <row r="11" spans="1:3" ht="28.5" x14ac:dyDescent="0.2">
      <c r="A11" s="208" t="s">
        <v>446</v>
      </c>
      <c r="B11" s="129">
        <v>0.84571428569999996</v>
      </c>
      <c r="C11" s="78">
        <v>0.91362620999999999</v>
      </c>
    </row>
  </sheetData>
  <mergeCells count="1">
    <mergeCell ref="A3:C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ColWidth="9" defaultRowHeight="14.25" x14ac:dyDescent="0.2"/>
  <cols>
    <col min="1" max="1" width="122.7109375" style="35" customWidth="1"/>
    <col min="2" max="3" width="13.42578125" style="35" customWidth="1"/>
    <col min="4" max="16384" width="9" style="35"/>
  </cols>
  <sheetData>
    <row r="1" spans="1:3" ht="15" x14ac:dyDescent="0.25">
      <c r="A1" s="44" t="s">
        <v>61</v>
      </c>
    </row>
    <row r="3" spans="1:3" x14ac:dyDescent="0.2">
      <c r="A3" s="282" t="s">
        <v>59</v>
      </c>
      <c r="B3" s="282"/>
      <c r="C3" s="282"/>
    </row>
    <row r="4" spans="1:3" ht="28.5" x14ac:dyDescent="0.2">
      <c r="A4" s="63" t="s">
        <v>50</v>
      </c>
      <c r="B4" s="197" t="str">
        <f>VI</f>
        <v>Visual impairment</v>
      </c>
      <c r="C4" s="182" t="s">
        <v>3</v>
      </c>
    </row>
    <row r="5" spans="1:3" x14ac:dyDescent="0.2">
      <c r="A5" s="65" t="s">
        <v>441</v>
      </c>
      <c r="B5" s="127">
        <v>0.41766467070000002</v>
      </c>
      <c r="C5" s="81">
        <v>0.37480487410000002</v>
      </c>
    </row>
    <row r="6" spans="1:3" x14ac:dyDescent="0.2">
      <c r="A6" s="66" t="s">
        <v>443</v>
      </c>
      <c r="B6" s="128">
        <v>0.63377023899999996</v>
      </c>
      <c r="C6" s="76">
        <v>0.59891475829999996</v>
      </c>
    </row>
    <row r="7" spans="1:3" x14ac:dyDescent="0.2">
      <c r="A7" s="66" t="s">
        <v>448</v>
      </c>
      <c r="B7" s="128">
        <v>0.386381631</v>
      </c>
      <c r="C7" s="76">
        <v>0.37865193260000002</v>
      </c>
    </row>
    <row r="8" spans="1:3" x14ac:dyDescent="0.2">
      <c r="A8" s="66" t="s">
        <v>449</v>
      </c>
      <c r="B8" s="128">
        <v>0.64401544399999999</v>
      </c>
      <c r="C8" s="76">
        <v>0.65077399380000001</v>
      </c>
    </row>
    <row r="9" spans="1:3" x14ac:dyDescent="0.2">
      <c r="A9" s="66" t="s">
        <v>451</v>
      </c>
      <c r="B9" s="128">
        <v>0.5518072289</v>
      </c>
      <c r="C9" s="76">
        <v>0.56346819069999998</v>
      </c>
    </row>
    <row r="10" spans="1:3" ht="28.5" x14ac:dyDescent="0.2">
      <c r="A10" s="206" t="s">
        <v>453</v>
      </c>
      <c r="B10" s="128">
        <v>0.88333333329999997</v>
      </c>
      <c r="C10" s="76">
        <v>0.89646865269999998</v>
      </c>
    </row>
    <row r="11" spans="1:3" x14ac:dyDescent="0.2">
      <c r="A11" s="66" t="s">
        <v>447</v>
      </c>
      <c r="B11" s="128">
        <v>0.28218562870000002</v>
      </c>
      <c r="C11" s="76">
        <v>0.28098133780000001</v>
      </c>
    </row>
    <row r="12" spans="1:3" x14ac:dyDescent="0.2">
      <c r="A12" s="114" t="s">
        <v>452</v>
      </c>
      <c r="B12" s="129">
        <v>5.5209953300000003E-2</v>
      </c>
      <c r="C12" s="78">
        <v>0.1060459959</v>
      </c>
    </row>
  </sheetData>
  <mergeCells count="1">
    <mergeCell ref="A3:C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ColWidth="9" defaultRowHeight="14.25" x14ac:dyDescent="0.2"/>
  <cols>
    <col min="1" max="1" width="114" style="35" customWidth="1"/>
    <col min="2" max="2" width="16.140625" style="35" customWidth="1"/>
    <col min="3" max="3" width="14.5703125" style="35" customWidth="1"/>
    <col min="4" max="16384" width="9" style="35"/>
  </cols>
  <sheetData>
    <row r="1" spans="1:3" ht="15" x14ac:dyDescent="0.25">
      <c r="A1" s="44" t="s">
        <v>270</v>
      </c>
    </row>
    <row r="3" spans="1:3" x14ac:dyDescent="0.2">
      <c r="A3" s="282" t="s">
        <v>57</v>
      </c>
      <c r="B3" s="282"/>
      <c r="C3" s="282"/>
    </row>
    <row r="4" spans="1:3" ht="42.75" x14ac:dyDescent="0.2">
      <c r="A4" s="63" t="s">
        <v>50</v>
      </c>
      <c r="B4" s="197" t="str">
        <f>OSSI</f>
        <v>Other sensory/speech impairment</v>
      </c>
      <c r="C4" s="182" t="s">
        <v>3</v>
      </c>
    </row>
    <row r="5" spans="1:3" x14ac:dyDescent="0.2">
      <c r="A5" s="65" t="s">
        <v>439</v>
      </c>
      <c r="B5" s="127">
        <v>0.46799224049999999</v>
      </c>
      <c r="C5" s="81">
        <v>0.3880070451</v>
      </c>
    </row>
    <row r="6" spans="1:3" x14ac:dyDescent="0.2">
      <c r="A6" s="66" t="s">
        <v>440</v>
      </c>
      <c r="B6" s="128">
        <v>0.44105011929999999</v>
      </c>
      <c r="C6" s="76">
        <v>0.30646423290000002</v>
      </c>
    </row>
    <row r="7" spans="1:3" x14ac:dyDescent="0.2">
      <c r="A7" s="66" t="s">
        <v>441</v>
      </c>
      <c r="B7" s="128">
        <v>0.48878281620000003</v>
      </c>
      <c r="C7" s="76">
        <v>0.46578168879999998</v>
      </c>
    </row>
    <row r="8" spans="1:3" x14ac:dyDescent="0.2">
      <c r="A8" s="66" t="s">
        <v>442</v>
      </c>
      <c r="B8" s="128">
        <v>0.51304347829999997</v>
      </c>
      <c r="C8" s="76">
        <v>0.44039132949999998</v>
      </c>
    </row>
    <row r="9" spans="1:3" x14ac:dyDescent="0.2">
      <c r="A9" s="66" t="s">
        <v>443</v>
      </c>
      <c r="B9" s="128">
        <v>0.83438256659999999</v>
      </c>
      <c r="C9" s="76">
        <v>0.74836643869999997</v>
      </c>
    </row>
    <row r="10" spans="1:3" x14ac:dyDescent="0.2">
      <c r="A10" s="66" t="s">
        <v>444</v>
      </c>
      <c r="B10" s="128">
        <v>0.80892337540000003</v>
      </c>
      <c r="C10" s="76">
        <v>0.7738340387</v>
      </c>
    </row>
    <row r="11" spans="1:3" x14ac:dyDescent="0.2">
      <c r="A11" s="66" t="s">
        <v>445</v>
      </c>
      <c r="B11" s="128">
        <v>0.52352941180000001</v>
      </c>
      <c r="C11" s="76">
        <v>0.43946650869999998</v>
      </c>
    </row>
    <row r="12" spans="1:3" ht="28.5" x14ac:dyDescent="0.2">
      <c r="A12" s="208" t="s">
        <v>446</v>
      </c>
      <c r="B12" s="129">
        <v>0.71924290219999998</v>
      </c>
      <c r="C12" s="78">
        <v>0.86883074199999999</v>
      </c>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ColWidth="9" defaultRowHeight="14.25" x14ac:dyDescent="0.2"/>
  <cols>
    <col min="1" max="1" width="121.28515625" style="35" customWidth="1"/>
    <col min="2" max="3" width="16.140625" style="35" customWidth="1"/>
    <col min="4" max="16384" width="9" style="35"/>
  </cols>
  <sheetData>
    <row r="1" spans="1:3" ht="15" x14ac:dyDescent="0.25">
      <c r="A1" s="44" t="s">
        <v>270</v>
      </c>
    </row>
    <row r="3" spans="1:3" x14ac:dyDescent="0.2">
      <c r="A3" s="282" t="s">
        <v>58</v>
      </c>
      <c r="B3" s="282"/>
      <c r="C3" s="282"/>
    </row>
    <row r="4" spans="1:3" ht="42.75" x14ac:dyDescent="0.2">
      <c r="A4" s="63" t="s">
        <v>50</v>
      </c>
      <c r="B4" s="197" t="str">
        <f>OSSI</f>
        <v>Other sensory/speech impairment</v>
      </c>
      <c r="C4" s="182" t="s">
        <v>3</v>
      </c>
    </row>
    <row r="5" spans="1:3" x14ac:dyDescent="0.2">
      <c r="A5" s="65" t="s">
        <v>447</v>
      </c>
      <c r="B5" s="127">
        <v>0.36</v>
      </c>
      <c r="C5" s="81">
        <v>0.29610839570000003</v>
      </c>
    </row>
    <row r="6" spans="1:3" x14ac:dyDescent="0.2">
      <c r="A6" s="66" t="s">
        <v>441</v>
      </c>
      <c r="B6" s="128">
        <v>0.57999999999999996</v>
      </c>
      <c r="C6" s="76">
        <v>0.5111674813</v>
      </c>
    </row>
    <row r="7" spans="1:3" x14ac:dyDescent="0.2">
      <c r="A7" s="66" t="s">
        <v>443</v>
      </c>
      <c r="B7" s="128">
        <v>0.67346938779999999</v>
      </c>
      <c r="C7" s="76">
        <v>0.62325756619999995</v>
      </c>
    </row>
    <row r="8" spans="1:3" x14ac:dyDescent="0.2">
      <c r="A8" s="66" t="s">
        <v>448</v>
      </c>
      <c r="B8" s="128">
        <v>0.48936170210000002</v>
      </c>
      <c r="C8" s="76">
        <v>0.39792686440000002</v>
      </c>
    </row>
    <row r="9" spans="1:3" x14ac:dyDescent="0.2">
      <c r="A9" s="66" t="s">
        <v>449</v>
      </c>
      <c r="B9" s="128">
        <v>0.70833333330000003</v>
      </c>
      <c r="C9" s="76">
        <v>0.69385901729999999</v>
      </c>
    </row>
    <row r="10" spans="1:3" x14ac:dyDescent="0.2">
      <c r="A10" s="66" t="s">
        <v>450</v>
      </c>
      <c r="B10" s="128">
        <v>0.55319148939999996</v>
      </c>
      <c r="C10" s="76">
        <v>0.47321371359999997</v>
      </c>
    </row>
    <row r="11" spans="1:3" ht="28.5" x14ac:dyDescent="0.2">
      <c r="A11" s="208" t="s">
        <v>446</v>
      </c>
      <c r="B11" s="129">
        <v>0.95238095239999998</v>
      </c>
      <c r="C11" s="78">
        <v>0.91362620999999999</v>
      </c>
    </row>
  </sheetData>
  <mergeCells count="1">
    <mergeCell ref="A3:C3"/>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ColWidth="9" defaultRowHeight="14.25" x14ac:dyDescent="0.2"/>
  <cols>
    <col min="1" max="1" width="112.28515625" style="35" customWidth="1"/>
    <col min="2" max="3" width="16.42578125" style="35" customWidth="1"/>
    <col min="4" max="16384" width="9" style="35"/>
  </cols>
  <sheetData>
    <row r="1" spans="1:3" ht="15" x14ac:dyDescent="0.25">
      <c r="A1" s="44" t="s">
        <v>270</v>
      </c>
    </row>
    <row r="3" spans="1:3" x14ac:dyDescent="0.2">
      <c r="A3" s="282" t="s">
        <v>59</v>
      </c>
      <c r="B3" s="282"/>
      <c r="C3" s="282"/>
    </row>
    <row r="4" spans="1:3" ht="42.75" x14ac:dyDescent="0.2">
      <c r="A4" s="63" t="s">
        <v>50</v>
      </c>
      <c r="B4" s="197" t="str">
        <f>OSSI</f>
        <v>Other sensory/speech impairment</v>
      </c>
      <c r="C4" s="182" t="s">
        <v>3</v>
      </c>
    </row>
    <row r="5" spans="1:3" x14ac:dyDescent="0.2">
      <c r="A5" s="65" t="s">
        <v>441</v>
      </c>
      <c r="B5" s="80">
        <v>0.48648648649999998</v>
      </c>
      <c r="C5" s="81">
        <v>0.37480487410000002</v>
      </c>
    </row>
    <row r="6" spans="1:3" x14ac:dyDescent="0.2">
      <c r="A6" s="66" t="s">
        <v>443</v>
      </c>
      <c r="B6" s="75">
        <v>0.77142857139999998</v>
      </c>
      <c r="C6" s="76">
        <v>0.59891475829999996</v>
      </c>
    </row>
    <row r="7" spans="1:3" x14ac:dyDescent="0.2">
      <c r="A7" s="66" t="s">
        <v>448</v>
      </c>
      <c r="B7" s="75">
        <v>0.48571428570000003</v>
      </c>
      <c r="C7" s="76">
        <v>0.37865193260000002</v>
      </c>
    </row>
    <row r="8" spans="1:3" x14ac:dyDescent="0.2">
      <c r="A8" s="66" t="s">
        <v>449</v>
      </c>
      <c r="B8" s="75">
        <v>0.61111111110000005</v>
      </c>
      <c r="C8" s="76">
        <v>0.65077399380000001</v>
      </c>
    </row>
    <row r="9" spans="1:3" x14ac:dyDescent="0.2">
      <c r="A9" s="66" t="s">
        <v>451</v>
      </c>
      <c r="B9" s="75">
        <v>0.76470588240000004</v>
      </c>
      <c r="C9" s="76">
        <v>0.56346819069999998</v>
      </c>
    </row>
    <row r="10" spans="1:3" ht="28.5" x14ac:dyDescent="0.2">
      <c r="A10" s="206" t="s">
        <v>453</v>
      </c>
      <c r="B10" s="75">
        <v>0.85714285710000004</v>
      </c>
      <c r="C10" s="76">
        <v>0.89646865269999998</v>
      </c>
    </row>
    <row r="11" spans="1:3" x14ac:dyDescent="0.2">
      <c r="A11" s="66" t="s">
        <v>447</v>
      </c>
      <c r="B11" s="75">
        <v>0.37837837839999999</v>
      </c>
      <c r="C11" s="76">
        <v>0.28098133780000001</v>
      </c>
    </row>
    <row r="12" spans="1:3" x14ac:dyDescent="0.2">
      <c r="A12" s="114" t="s">
        <v>452</v>
      </c>
      <c r="B12" s="77">
        <v>0.14285714290000001</v>
      </c>
      <c r="C12" s="78">
        <v>0.1060459959</v>
      </c>
    </row>
  </sheetData>
  <mergeCells count="1">
    <mergeCell ref="A3:C3"/>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ColWidth="9" defaultRowHeight="14.25" x14ac:dyDescent="0.2"/>
  <cols>
    <col min="1" max="1" width="83" style="35" customWidth="1"/>
    <col min="2" max="2" width="10.5703125" style="35" customWidth="1"/>
    <col min="3" max="4" width="12.85546875" style="35" customWidth="1"/>
    <col min="5" max="16384" width="9" style="35"/>
  </cols>
  <sheetData>
    <row r="1" spans="1:4" ht="15" x14ac:dyDescent="0.25">
      <c r="A1" s="44" t="s">
        <v>62</v>
      </c>
    </row>
    <row r="3" spans="1:4" x14ac:dyDescent="0.2">
      <c r="A3" s="257" t="s">
        <v>51</v>
      </c>
      <c r="B3" s="258"/>
      <c r="C3" s="283"/>
      <c r="D3" s="284"/>
    </row>
    <row r="4" spans="1:4" ht="28.5" x14ac:dyDescent="0.2">
      <c r="A4" s="53" t="s">
        <v>50</v>
      </c>
      <c r="B4" s="154" t="s">
        <v>63</v>
      </c>
      <c r="C4" s="201" t="str">
        <f>HI</f>
        <v>Hearing impairment</v>
      </c>
      <c r="D4" s="199" t="s">
        <v>3</v>
      </c>
    </row>
    <row r="5" spans="1:4" x14ac:dyDescent="0.2">
      <c r="A5" s="274" t="s">
        <v>454</v>
      </c>
      <c r="B5" s="209" t="s">
        <v>455</v>
      </c>
      <c r="C5" s="128">
        <v>0.64261168390000001</v>
      </c>
      <c r="D5" s="76">
        <v>0.68310463119999998</v>
      </c>
    </row>
    <row r="6" spans="1:4" x14ac:dyDescent="0.2">
      <c r="A6" s="271"/>
      <c r="B6" s="210" t="s">
        <v>456</v>
      </c>
      <c r="C6" s="128">
        <v>0.89175257740000013</v>
      </c>
      <c r="D6" s="76">
        <v>0.92967409950000002</v>
      </c>
    </row>
    <row r="7" spans="1:4" x14ac:dyDescent="0.2">
      <c r="A7" s="274" t="s">
        <v>457</v>
      </c>
      <c r="B7" s="209" t="s">
        <v>455</v>
      </c>
      <c r="C7" s="127">
        <v>0.51327433629999997</v>
      </c>
      <c r="D7" s="81">
        <v>0.46540880500000004</v>
      </c>
    </row>
    <row r="8" spans="1:4" x14ac:dyDescent="0.2">
      <c r="A8" s="271"/>
      <c r="B8" s="211" t="s">
        <v>456</v>
      </c>
      <c r="C8" s="129">
        <v>0.87964601769999995</v>
      </c>
      <c r="D8" s="78">
        <v>0.78312730429999999</v>
      </c>
    </row>
    <row r="9" spans="1:4" x14ac:dyDescent="0.2">
      <c r="A9" s="274" t="s">
        <v>427</v>
      </c>
      <c r="B9" s="209" t="s">
        <v>455</v>
      </c>
      <c r="C9" s="127">
        <v>0.47695035460000001</v>
      </c>
      <c r="D9" s="81">
        <v>0.36581122230000002</v>
      </c>
    </row>
    <row r="10" spans="1:4" x14ac:dyDescent="0.2">
      <c r="A10" s="271"/>
      <c r="B10" s="211" t="s">
        <v>456</v>
      </c>
      <c r="C10" s="129">
        <v>0.70035460989999998</v>
      </c>
      <c r="D10" s="78">
        <v>0.51109177900000002</v>
      </c>
    </row>
    <row r="11" spans="1:4" x14ac:dyDescent="0.2">
      <c r="A11" s="274" t="s">
        <v>21</v>
      </c>
      <c r="B11" s="209" t="s">
        <v>455</v>
      </c>
      <c r="C11" s="127">
        <v>0.58157389640000001</v>
      </c>
      <c r="D11" s="81">
        <v>0.49335735189999996</v>
      </c>
    </row>
    <row r="12" spans="1:4" x14ac:dyDescent="0.2">
      <c r="A12" s="271"/>
      <c r="B12" s="211" t="s">
        <v>456</v>
      </c>
      <c r="C12" s="129">
        <v>0.65067178510000001</v>
      </c>
      <c r="D12" s="78">
        <v>0.50596712450000003</v>
      </c>
    </row>
  </sheetData>
  <mergeCells count="5">
    <mergeCell ref="A3:D3"/>
    <mergeCell ref="A5:A6"/>
    <mergeCell ref="A7:A8"/>
    <mergeCell ref="A9:A10"/>
    <mergeCell ref="A11:A1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ColWidth="9" defaultRowHeight="14.25" x14ac:dyDescent="0.2"/>
  <cols>
    <col min="1" max="1" width="67" style="35" customWidth="1"/>
    <col min="2" max="2" width="10.85546875" style="35" customWidth="1"/>
    <col min="3" max="4" width="13" style="35" customWidth="1"/>
    <col min="5" max="16384" width="9" style="35"/>
  </cols>
  <sheetData>
    <row r="1" spans="1:4" ht="15" x14ac:dyDescent="0.25">
      <c r="A1" s="44" t="s">
        <v>62</v>
      </c>
    </row>
    <row r="3" spans="1:4" x14ac:dyDescent="0.2">
      <c r="A3" s="257" t="s">
        <v>64</v>
      </c>
      <c r="B3" s="258"/>
      <c r="C3" s="283"/>
      <c r="D3" s="284"/>
    </row>
    <row r="4" spans="1:4" ht="28.5" x14ac:dyDescent="0.2">
      <c r="A4" s="53" t="s">
        <v>50</v>
      </c>
      <c r="B4" s="215" t="s">
        <v>63</v>
      </c>
      <c r="C4" s="201" t="str">
        <f>HI</f>
        <v>Hearing impairment</v>
      </c>
      <c r="D4" s="199" t="s">
        <v>3</v>
      </c>
    </row>
    <row r="5" spans="1:4" x14ac:dyDescent="0.2">
      <c r="A5" s="274" t="s">
        <v>458</v>
      </c>
      <c r="B5" s="212" t="s">
        <v>455</v>
      </c>
      <c r="C5" s="130">
        <v>0.7719869707</v>
      </c>
      <c r="D5" s="76">
        <v>0.430603295</v>
      </c>
    </row>
    <row r="6" spans="1:4" x14ac:dyDescent="0.2">
      <c r="A6" s="271"/>
      <c r="B6" s="213" t="s">
        <v>456</v>
      </c>
      <c r="C6" s="131">
        <v>0.81867535289999993</v>
      </c>
      <c r="D6" s="78">
        <v>0.51502311249999999</v>
      </c>
    </row>
    <row r="7" spans="1:4" x14ac:dyDescent="0.2">
      <c r="A7" s="274" t="s">
        <v>430</v>
      </c>
      <c r="B7" s="214" t="s">
        <v>455</v>
      </c>
      <c r="C7" s="141">
        <v>0.78327832780000006</v>
      </c>
      <c r="D7" s="81">
        <v>0.49894964289999999</v>
      </c>
    </row>
    <row r="8" spans="1:4" x14ac:dyDescent="0.2">
      <c r="A8" s="271"/>
      <c r="B8" s="213" t="s">
        <v>456</v>
      </c>
      <c r="C8" s="131">
        <v>0.80638063800000004</v>
      </c>
      <c r="D8" s="78">
        <v>0.4958285818</v>
      </c>
    </row>
    <row r="9" spans="1:4" x14ac:dyDescent="0.2">
      <c r="A9" s="274" t="s">
        <v>428</v>
      </c>
      <c r="B9" s="214" t="s">
        <v>455</v>
      </c>
      <c r="C9" s="141">
        <v>0.83578708950000002</v>
      </c>
      <c r="D9" s="81">
        <v>0.64623875450000001</v>
      </c>
    </row>
    <row r="10" spans="1:4" x14ac:dyDescent="0.2">
      <c r="A10" s="271"/>
      <c r="B10" s="213" t="s">
        <v>456</v>
      </c>
      <c r="C10" s="131">
        <v>0.83352208379999992</v>
      </c>
      <c r="D10" s="78">
        <v>0.60122503670000005</v>
      </c>
    </row>
  </sheetData>
  <mergeCells count="4">
    <mergeCell ref="A3:D3"/>
    <mergeCell ref="A5:A6"/>
    <mergeCell ref="A7:A8"/>
    <mergeCell ref="A9:A10"/>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9" defaultRowHeight="14.25" x14ac:dyDescent="0.2"/>
  <cols>
    <col min="1" max="1" width="93.140625" style="35" customWidth="1"/>
    <col min="2" max="2" width="11.28515625" style="35" customWidth="1"/>
    <col min="3" max="4" width="11.140625" style="35" customWidth="1"/>
    <col min="5" max="16384" width="9" style="35"/>
  </cols>
  <sheetData>
    <row r="1" spans="1:4" ht="15" x14ac:dyDescent="0.25">
      <c r="A1" s="44" t="s">
        <v>62</v>
      </c>
    </row>
    <row r="3" spans="1:4" x14ac:dyDescent="0.2">
      <c r="A3" s="257" t="s">
        <v>53</v>
      </c>
      <c r="B3" s="258"/>
      <c r="C3" s="283"/>
      <c r="D3" s="284"/>
    </row>
    <row r="4" spans="1:4" ht="42.75" x14ac:dyDescent="0.2">
      <c r="A4" s="53" t="s">
        <v>50</v>
      </c>
      <c r="B4" s="215" t="s">
        <v>63</v>
      </c>
      <c r="C4" s="201" t="str">
        <f>HI</f>
        <v>Hearing impairment</v>
      </c>
      <c r="D4" s="199" t="s">
        <v>3</v>
      </c>
    </row>
    <row r="5" spans="1:4" x14ac:dyDescent="0.2">
      <c r="A5" s="274" t="s">
        <v>459</v>
      </c>
      <c r="B5" s="212" t="s">
        <v>455</v>
      </c>
      <c r="C5" s="130">
        <v>0.82142857150000004</v>
      </c>
      <c r="D5" s="76">
        <v>0.81802156780000002</v>
      </c>
    </row>
    <row r="6" spans="1:4" x14ac:dyDescent="0.2">
      <c r="A6" s="271"/>
      <c r="B6" s="213" t="s">
        <v>456</v>
      </c>
      <c r="C6" s="131">
        <v>0.90952380960000001</v>
      </c>
      <c r="D6" s="78">
        <v>0.90916632099999994</v>
      </c>
    </row>
    <row r="7" spans="1:4" x14ac:dyDescent="0.2">
      <c r="A7" s="274" t="s">
        <v>431</v>
      </c>
      <c r="B7" s="212" t="s">
        <v>455</v>
      </c>
      <c r="C7" s="141">
        <v>0.62440191389999999</v>
      </c>
      <c r="D7" s="81">
        <v>0.30648920190000001</v>
      </c>
    </row>
    <row r="8" spans="1:4" x14ac:dyDescent="0.2">
      <c r="A8" s="271"/>
      <c r="B8" s="213" t="s">
        <v>456</v>
      </c>
      <c r="C8" s="131">
        <v>0.70334928229999993</v>
      </c>
      <c r="D8" s="78">
        <v>0.32963902840000003</v>
      </c>
    </row>
    <row r="9" spans="1:4" x14ac:dyDescent="0.2">
      <c r="A9" s="274" t="s">
        <v>460</v>
      </c>
      <c r="B9" s="212" t="s">
        <v>455</v>
      </c>
      <c r="C9" s="141">
        <v>0.64251207729999993</v>
      </c>
      <c r="D9" s="81">
        <v>0.52144481190000003</v>
      </c>
    </row>
    <row r="10" spans="1:4" x14ac:dyDescent="0.2">
      <c r="A10" s="271"/>
      <c r="B10" s="213" t="s">
        <v>456</v>
      </c>
      <c r="C10" s="131">
        <v>0.60869565219999999</v>
      </c>
      <c r="D10" s="78">
        <v>0.42243695740000003</v>
      </c>
    </row>
    <row r="11" spans="1:4" x14ac:dyDescent="0.2">
      <c r="A11" s="274" t="s">
        <v>433</v>
      </c>
      <c r="B11" s="212" t="s">
        <v>455</v>
      </c>
      <c r="C11" s="141">
        <v>0.875</v>
      </c>
      <c r="D11" s="81">
        <v>0.69973524379999996</v>
      </c>
    </row>
    <row r="12" spans="1:4" x14ac:dyDescent="0.2">
      <c r="A12" s="271"/>
      <c r="B12" s="213" t="s">
        <v>456</v>
      </c>
      <c r="C12" s="131">
        <v>0.84855769240000001</v>
      </c>
      <c r="D12" s="78">
        <v>0.67139074909999996</v>
      </c>
    </row>
    <row r="13" spans="1:4" x14ac:dyDescent="0.2">
      <c r="A13" s="274" t="s">
        <v>436</v>
      </c>
      <c r="B13" s="212" t="s">
        <v>455</v>
      </c>
      <c r="C13" s="141">
        <v>0.5236966824</v>
      </c>
      <c r="D13" s="81">
        <v>0.28095140239999999</v>
      </c>
    </row>
    <row r="14" spans="1:4" x14ac:dyDescent="0.2">
      <c r="A14" s="271"/>
      <c r="B14" s="213" t="s">
        <v>456</v>
      </c>
      <c r="C14" s="131">
        <v>0.51658767770000003</v>
      </c>
      <c r="D14" s="78">
        <v>0.2456077263</v>
      </c>
    </row>
    <row r="15" spans="1:4" x14ac:dyDescent="0.2">
      <c r="A15" s="274" t="s">
        <v>435</v>
      </c>
      <c r="B15" s="212" t="s">
        <v>455</v>
      </c>
      <c r="C15" s="141">
        <v>0.52028639619999995</v>
      </c>
      <c r="D15" s="81">
        <v>0.22088996850000001</v>
      </c>
    </row>
    <row r="16" spans="1:4" x14ac:dyDescent="0.2">
      <c r="A16" s="271"/>
      <c r="B16" s="213" t="s">
        <v>456</v>
      </c>
      <c r="C16" s="131">
        <v>0.64439140809999995</v>
      </c>
      <c r="D16" s="78">
        <v>0.27060830019999998</v>
      </c>
    </row>
    <row r="17" spans="1:4" x14ac:dyDescent="0.2">
      <c r="A17" s="274" t="s">
        <v>23</v>
      </c>
      <c r="B17" s="212" t="s">
        <v>455</v>
      </c>
      <c r="C17" s="141">
        <v>0.33086419760000002</v>
      </c>
      <c r="D17" s="81">
        <v>0.1248787324</v>
      </c>
    </row>
    <row r="18" spans="1:4" x14ac:dyDescent="0.2">
      <c r="A18" s="271"/>
      <c r="B18" s="213" t="s">
        <v>456</v>
      </c>
      <c r="C18" s="131">
        <v>0.46419753089999999</v>
      </c>
      <c r="D18" s="78">
        <v>0.2086342568</v>
      </c>
    </row>
    <row r="19" spans="1:4" x14ac:dyDescent="0.2">
      <c r="A19" s="274" t="s">
        <v>24</v>
      </c>
      <c r="B19" s="212" t="s">
        <v>455</v>
      </c>
      <c r="C19" s="141">
        <v>0.45965770170000003</v>
      </c>
      <c r="D19" s="81">
        <v>0.33893557419999998</v>
      </c>
    </row>
    <row r="20" spans="1:4" x14ac:dyDescent="0.2">
      <c r="A20" s="271"/>
      <c r="B20" s="213" t="s">
        <v>456</v>
      </c>
      <c r="C20" s="131">
        <v>0.48410757940000004</v>
      </c>
      <c r="D20" s="78">
        <v>0.43163680560000001</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9" defaultRowHeight="14.25" x14ac:dyDescent="0.2"/>
  <cols>
    <col min="1" max="1" width="93.28515625" style="35" customWidth="1"/>
    <col min="2" max="2" width="10.5703125" style="35" customWidth="1"/>
    <col min="3" max="4" width="11.85546875" style="35" customWidth="1"/>
    <col min="5" max="16384" width="9" style="35"/>
  </cols>
  <sheetData>
    <row r="1" spans="1:4" ht="15" x14ac:dyDescent="0.25">
      <c r="A1" s="44" t="s">
        <v>62</v>
      </c>
    </row>
    <row r="3" spans="1:4" x14ac:dyDescent="0.2">
      <c r="A3" s="257" t="s">
        <v>54</v>
      </c>
      <c r="B3" s="258"/>
      <c r="C3" s="283"/>
      <c r="D3" s="284"/>
    </row>
    <row r="4" spans="1:4" ht="28.5" x14ac:dyDescent="0.2">
      <c r="A4" s="53" t="s">
        <v>50</v>
      </c>
      <c r="B4" s="215" t="s">
        <v>63</v>
      </c>
      <c r="C4" s="201" t="str">
        <f>HI</f>
        <v>Hearing impairment</v>
      </c>
      <c r="D4" s="199" t="s">
        <v>3</v>
      </c>
    </row>
    <row r="5" spans="1:4" x14ac:dyDescent="0.2">
      <c r="A5" s="274" t="s">
        <v>459</v>
      </c>
      <c r="B5" s="212" t="s">
        <v>455</v>
      </c>
      <c r="C5" s="130">
        <v>0.77768240350000006</v>
      </c>
      <c r="D5" s="76">
        <v>0.7644313278</v>
      </c>
    </row>
    <row r="6" spans="1:4" x14ac:dyDescent="0.2">
      <c r="A6" s="271"/>
      <c r="B6" s="213" t="s">
        <v>456</v>
      </c>
      <c r="C6" s="131">
        <v>0.85107296139999999</v>
      </c>
      <c r="D6" s="78">
        <v>0.85208590630000003</v>
      </c>
    </row>
    <row r="7" spans="1:4" x14ac:dyDescent="0.2">
      <c r="A7" s="274" t="s">
        <v>24</v>
      </c>
      <c r="B7" s="212" t="s">
        <v>455</v>
      </c>
      <c r="C7" s="141">
        <v>0.45339721249999998</v>
      </c>
      <c r="D7" s="81">
        <v>0.3672976107</v>
      </c>
    </row>
    <row r="8" spans="1:4" x14ac:dyDescent="0.2">
      <c r="A8" s="271"/>
      <c r="B8" s="213" t="s">
        <v>456</v>
      </c>
      <c r="C8" s="131">
        <v>0.48301393729999997</v>
      </c>
      <c r="D8" s="78">
        <v>0.46097564960000004</v>
      </c>
    </row>
    <row r="9" spans="1:4" x14ac:dyDescent="0.2">
      <c r="A9" s="274" t="s">
        <v>431</v>
      </c>
      <c r="B9" s="212" t="s">
        <v>455</v>
      </c>
      <c r="C9" s="141">
        <v>0.88403936670000005</v>
      </c>
      <c r="D9" s="81">
        <v>0.52648039700000004</v>
      </c>
    </row>
    <row r="10" spans="1:4" x14ac:dyDescent="0.2">
      <c r="A10" s="271"/>
      <c r="B10" s="213" t="s">
        <v>456</v>
      </c>
      <c r="C10" s="131">
        <v>0.91442019679999997</v>
      </c>
      <c r="D10" s="78">
        <v>0.53741084110000004</v>
      </c>
    </row>
    <row r="11" spans="1:4" x14ac:dyDescent="0.2">
      <c r="A11" s="274" t="s">
        <v>460</v>
      </c>
      <c r="B11" s="212" t="s">
        <v>455</v>
      </c>
      <c r="C11" s="141">
        <v>0.1614139694</v>
      </c>
      <c r="D11" s="81">
        <v>0.14050310459999998</v>
      </c>
    </row>
    <row r="12" spans="1:4" x14ac:dyDescent="0.2">
      <c r="A12" s="271"/>
      <c r="B12" s="213" t="s">
        <v>456</v>
      </c>
      <c r="C12" s="131">
        <v>0.16567291319999999</v>
      </c>
      <c r="D12" s="78">
        <v>0.14718993790000001</v>
      </c>
    </row>
    <row r="13" spans="1:4" x14ac:dyDescent="0.2">
      <c r="A13" s="274" t="s">
        <v>433</v>
      </c>
      <c r="B13" s="212" t="s">
        <v>455</v>
      </c>
      <c r="C13" s="141">
        <v>0.69412269410000005</v>
      </c>
      <c r="D13" s="81">
        <v>0.49265389920000002</v>
      </c>
    </row>
    <row r="14" spans="1:4" x14ac:dyDescent="0.2">
      <c r="A14" s="271"/>
      <c r="B14" s="213" t="s">
        <v>456</v>
      </c>
      <c r="C14" s="131">
        <v>0.6748176748000001</v>
      </c>
      <c r="D14" s="78">
        <v>0.45683764790000003</v>
      </c>
    </row>
    <row r="15" spans="1:4" x14ac:dyDescent="0.2">
      <c r="A15" s="274" t="s">
        <v>435</v>
      </c>
      <c r="B15" s="212" t="s">
        <v>455</v>
      </c>
      <c r="C15" s="141">
        <v>0.93501496359999992</v>
      </c>
      <c r="D15" s="81">
        <v>0.55536403970000003</v>
      </c>
    </row>
    <row r="16" spans="1:4" x14ac:dyDescent="0.2">
      <c r="A16" s="271"/>
      <c r="B16" s="213" t="s">
        <v>456</v>
      </c>
      <c r="C16" s="131">
        <v>0.94484822569999993</v>
      </c>
      <c r="D16" s="78">
        <v>0.54704906000000009</v>
      </c>
    </row>
    <row r="17" spans="1:4" x14ac:dyDescent="0.2">
      <c r="A17" s="274" t="s">
        <v>23</v>
      </c>
      <c r="B17" s="212" t="s">
        <v>455</v>
      </c>
      <c r="C17" s="141">
        <v>0.60459073190000001</v>
      </c>
      <c r="D17" s="81">
        <v>0.24851195369999998</v>
      </c>
    </row>
    <row r="18" spans="1:4" x14ac:dyDescent="0.2">
      <c r="A18" s="271"/>
      <c r="B18" s="213" t="s">
        <v>456</v>
      </c>
      <c r="C18" s="131">
        <v>0.58510177569999999</v>
      </c>
      <c r="D18" s="78">
        <v>0.2301127956</v>
      </c>
    </row>
    <row r="19" spans="1:4" x14ac:dyDescent="0.2">
      <c r="A19" s="274" t="s">
        <v>436</v>
      </c>
      <c r="B19" s="212" t="s">
        <v>455</v>
      </c>
      <c r="C19" s="141">
        <v>0.68067940550000006</v>
      </c>
      <c r="D19" s="81">
        <v>0.47577926209999999</v>
      </c>
    </row>
    <row r="20" spans="1:4" x14ac:dyDescent="0.2">
      <c r="A20" s="271"/>
      <c r="B20" s="213" t="s">
        <v>456</v>
      </c>
      <c r="C20" s="131">
        <v>0.68365180470000009</v>
      </c>
      <c r="D20" s="78">
        <v>0.44392493639999997</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ColWidth="9" defaultRowHeight="14.25" x14ac:dyDescent="0.2"/>
  <cols>
    <col min="1" max="1" width="84.28515625" style="35" customWidth="1"/>
    <col min="2" max="2" width="11.140625" style="35" customWidth="1"/>
    <col min="3" max="4" width="12.28515625" style="35" customWidth="1"/>
    <col min="5" max="16384" width="9" style="35"/>
  </cols>
  <sheetData>
    <row r="1" spans="1:4" ht="15" x14ac:dyDescent="0.25">
      <c r="A1" s="44" t="s">
        <v>65</v>
      </c>
    </row>
    <row r="3" spans="1:4" x14ac:dyDescent="0.2">
      <c r="A3" s="257" t="s">
        <v>51</v>
      </c>
      <c r="B3" s="258"/>
      <c r="C3" s="283"/>
      <c r="D3" s="284"/>
    </row>
    <row r="4" spans="1:4" ht="28.5" x14ac:dyDescent="0.2">
      <c r="A4" s="53" t="s">
        <v>50</v>
      </c>
      <c r="B4" s="154" t="s">
        <v>63</v>
      </c>
      <c r="C4" s="181" t="str">
        <f>VI</f>
        <v>Visual impairment</v>
      </c>
      <c r="D4" s="182" t="s">
        <v>3</v>
      </c>
    </row>
    <row r="5" spans="1:4" x14ac:dyDescent="0.2">
      <c r="A5" s="274" t="s">
        <v>454</v>
      </c>
      <c r="B5" s="209" t="s">
        <v>455</v>
      </c>
      <c r="C5" s="127">
        <v>0.74545454550000001</v>
      </c>
      <c r="D5" s="81">
        <v>0.68310463119999998</v>
      </c>
    </row>
    <row r="6" spans="1:4" x14ac:dyDescent="0.2">
      <c r="A6" s="271"/>
      <c r="B6" s="210" t="s">
        <v>456</v>
      </c>
      <c r="C6" s="129">
        <v>0.96363636360000005</v>
      </c>
      <c r="D6" s="78">
        <v>0.92967409950000002</v>
      </c>
    </row>
    <row r="7" spans="1:4" x14ac:dyDescent="0.2">
      <c r="A7" s="274" t="s">
        <v>457</v>
      </c>
      <c r="B7" s="209" t="s">
        <v>455</v>
      </c>
      <c r="C7" s="127">
        <v>0.53703703699999994</v>
      </c>
      <c r="D7" s="81">
        <v>0.46540880500000004</v>
      </c>
    </row>
    <row r="8" spans="1:4" x14ac:dyDescent="0.2">
      <c r="A8" s="271"/>
      <c r="B8" s="211" t="s">
        <v>456</v>
      </c>
      <c r="C8" s="129">
        <v>0.79629629629999998</v>
      </c>
      <c r="D8" s="78">
        <v>0.78312730429999999</v>
      </c>
    </row>
    <row r="9" spans="1:4" x14ac:dyDescent="0.2">
      <c r="A9" s="274" t="s">
        <v>427</v>
      </c>
      <c r="B9" s="209" t="s">
        <v>455</v>
      </c>
      <c r="C9" s="127">
        <v>0.4259259259</v>
      </c>
      <c r="D9" s="81">
        <v>0.36581122230000002</v>
      </c>
    </row>
    <row r="10" spans="1:4" x14ac:dyDescent="0.2">
      <c r="A10" s="271"/>
      <c r="B10" s="211" t="s">
        <v>456</v>
      </c>
      <c r="C10" s="129">
        <v>0.66666666670000008</v>
      </c>
      <c r="D10" s="78">
        <v>0.51109177900000002</v>
      </c>
    </row>
    <row r="11" spans="1:4" x14ac:dyDescent="0.2">
      <c r="A11" s="274" t="s">
        <v>21</v>
      </c>
      <c r="B11" s="209" t="s">
        <v>455</v>
      </c>
      <c r="C11" s="127">
        <v>0.6538461539</v>
      </c>
      <c r="D11" s="81">
        <v>0.49335735189999996</v>
      </c>
    </row>
    <row r="12" spans="1:4" x14ac:dyDescent="0.2">
      <c r="A12" s="271"/>
      <c r="B12" s="211" t="s">
        <v>456</v>
      </c>
      <c r="C12" s="129">
        <v>0.6153846154</v>
      </c>
      <c r="D12" s="78">
        <v>0.50596712450000003</v>
      </c>
    </row>
  </sheetData>
  <mergeCells count="5">
    <mergeCell ref="A3:D3"/>
    <mergeCell ref="A5:A6"/>
    <mergeCell ref="A7:A8"/>
    <mergeCell ref="A9:A10"/>
    <mergeCell ref="A11:A1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ColWidth="9" defaultRowHeight="14.25" x14ac:dyDescent="0.2"/>
  <cols>
    <col min="1" max="1" width="68.42578125" style="35" customWidth="1"/>
    <col min="2" max="2" width="11.5703125" style="35" customWidth="1"/>
    <col min="3" max="4" width="14" style="35" customWidth="1"/>
    <col min="5" max="16384" width="9" style="35"/>
  </cols>
  <sheetData>
    <row r="1" spans="1:4" ht="15" x14ac:dyDescent="0.25">
      <c r="A1" s="44" t="s">
        <v>65</v>
      </c>
    </row>
    <row r="3" spans="1:4" x14ac:dyDescent="0.2">
      <c r="A3" s="257" t="s">
        <v>64</v>
      </c>
      <c r="B3" s="258"/>
      <c r="C3" s="283"/>
      <c r="D3" s="284"/>
    </row>
    <row r="4" spans="1:4" ht="28.5" x14ac:dyDescent="0.2">
      <c r="A4" s="53" t="s">
        <v>50</v>
      </c>
      <c r="B4" s="215" t="s">
        <v>63</v>
      </c>
      <c r="C4" s="181" t="str">
        <f>VI</f>
        <v>Visual impairment</v>
      </c>
      <c r="D4" s="182" t="s">
        <v>3</v>
      </c>
    </row>
    <row r="5" spans="1:4" x14ac:dyDescent="0.2">
      <c r="A5" s="274" t="s">
        <v>458</v>
      </c>
      <c r="B5" s="209" t="s">
        <v>455</v>
      </c>
      <c r="C5" s="127">
        <v>0.59466666670000001</v>
      </c>
      <c r="D5" s="81">
        <v>0.430603295</v>
      </c>
    </row>
    <row r="6" spans="1:4" x14ac:dyDescent="0.2">
      <c r="A6" s="271"/>
      <c r="B6" s="211" t="s">
        <v>456</v>
      </c>
      <c r="C6" s="129">
        <v>0.71466666670000001</v>
      </c>
      <c r="D6" s="78">
        <v>0.51502311249999999</v>
      </c>
    </row>
    <row r="7" spans="1:4" x14ac:dyDescent="0.2">
      <c r="A7" s="274" t="s">
        <v>430</v>
      </c>
      <c r="B7" s="214" t="s">
        <v>455</v>
      </c>
      <c r="C7" s="127">
        <v>0.74193548389999997</v>
      </c>
      <c r="D7" s="81">
        <v>0.49894964289999999</v>
      </c>
    </row>
    <row r="8" spans="1:4" x14ac:dyDescent="0.2">
      <c r="A8" s="271"/>
      <c r="B8" s="213" t="s">
        <v>456</v>
      </c>
      <c r="C8" s="129">
        <v>0.75</v>
      </c>
      <c r="D8" s="78">
        <v>0.4958285818</v>
      </c>
    </row>
    <row r="9" spans="1:4" x14ac:dyDescent="0.2">
      <c r="A9" s="274" t="s">
        <v>428</v>
      </c>
      <c r="B9" s="214" t="s">
        <v>455</v>
      </c>
      <c r="C9" s="127">
        <v>0.90449438199999999</v>
      </c>
      <c r="D9" s="81">
        <v>0.64623875450000001</v>
      </c>
    </row>
    <row r="10" spans="1:4" x14ac:dyDescent="0.2">
      <c r="A10" s="271"/>
      <c r="B10" s="213" t="s">
        <v>456</v>
      </c>
      <c r="C10" s="129">
        <v>0.8904494382</v>
      </c>
      <c r="D10" s="78">
        <v>0.60122503670000005</v>
      </c>
    </row>
  </sheetData>
  <mergeCells count="4">
    <mergeCell ref="A3:D3"/>
    <mergeCell ref="A5:A6"/>
    <mergeCell ref="A7:A8"/>
    <mergeCell ref="A9:A10"/>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9" defaultRowHeight="14.25" x14ac:dyDescent="0.2"/>
  <cols>
    <col min="1" max="1" width="93" style="35" customWidth="1"/>
    <col min="2" max="2" width="10.5703125" style="35" customWidth="1"/>
    <col min="3" max="4" width="12.28515625" style="35" customWidth="1"/>
    <col min="5" max="16384" width="9" style="35"/>
  </cols>
  <sheetData>
    <row r="1" spans="1:4" ht="15" x14ac:dyDescent="0.25">
      <c r="A1" s="44" t="s">
        <v>65</v>
      </c>
    </row>
    <row r="3" spans="1:4" x14ac:dyDescent="0.2">
      <c r="A3" s="257" t="s">
        <v>53</v>
      </c>
      <c r="B3" s="258"/>
      <c r="C3" s="283"/>
      <c r="D3" s="284"/>
    </row>
    <row r="4" spans="1:4" ht="28.5" x14ac:dyDescent="0.2">
      <c r="A4" s="53" t="s">
        <v>50</v>
      </c>
      <c r="B4" s="215" t="s">
        <v>63</v>
      </c>
      <c r="C4" s="181" t="str">
        <f>VI</f>
        <v>Visual impairment</v>
      </c>
      <c r="D4" s="182" t="s">
        <v>3</v>
      </c>
    </row>
    <row r="5" spans="1:4" x14ac:dyDescent="0.2">
      <c r="A5" s="274" t="s">
        <v>459</v>
      </c>
      <c r="B5" s="209" t="s">
        <v>455</v>
      </c>
      <c r="C5" s="127">
        <v>0.81553398049999992</v>
      </c>
      <c r="D5" s="81">
        <v>0.81802156780000002</v>
      </c>
    </row>
    <row r="6" spans="1:4" x14ac:dyDescent="0.2">
      <c r="A6" s="271"/>
      <c r="B6" s="211" t="s">
        <v>456</v>
      </c>
      <c r="C6" s="129">
        <v>0.91262135919999998</v>
      </c>
      <c r="D6" s="78">
        <v>0.90916632099999994</v>
      </c>
    </row>
    <row r="7" spans="1:4" x14ac:dyDescent="0.2">
      <c r="A7" s="274" t="s">
        <v>431</v>
      </c>
      <c r="B7" s="212" t="s">
        <v>455</v>
      </c>
      <c r="C7" s="127">
        <v>0.61488673139999994</v>
      </c>
      <c r="D7" s="81">
        <v>0.30648920190000001</v>
      </c>
    </row>
    <row r="8" spans="1:4" x14ac:dyDescent="0.2">
      <c r="A8" s="271"/>
      <c r="B8" s="213" t="s">
        <v>456</v>
      </c>
      <c r="C8" s="129">
        <v>0.72168284789999992</v>
      </c>
      <c r="D8" s="78">
        <v>0.32963902840000003</v>
      </c>
    </row>
    <row r="9" spans="1:4" x14ac:dyDescent="0.2">
      <c r="A9" s="274" t="s">
        <v>460</v>
      </c>
      <c r="B9" s="212" t="s">
        <v>455</v>
      </c>
      <c r="C9" s="127">
        <v>0.62135922330000004</v>
      </c>
      <c r="D9" s="81">
        <v>0.52144481190000003</v>
      </c>
    </row>
    <row r="10" spans="1:4" x14ac:dyDescent="0.2">
      <c r="A10" s="271"/>
      <c r="B10" s="213" t="s">
        <v>456</v>
      </c>
      <c r="C10" s="129">
        <v>0.55016181230000005</v>
      </c>
      <c r="D10" s="78">
        <v>0.42243695740000003</v>
      </c>
    </row>
    <row r="11" spans="1:4" x14ac:dyDescent="0.2">
      <c r="A11" s="274" t="s">
        <v>433</v>
      </c>
      <c r="B11" s="212" t="s">
        <v>455</v>
      </c>
      <c r="C11" s="127">
        <v>0.80194805190000007</v>
      </c>
      <c r="D11" s="81">
        <v>0.69973524379999996</v>
      </c>
    </row>
    <row r="12" spans="1:4" x14ac:dyDescent="0.2">
      <c r="A12" s="271"/>
      <c r="B12" s="213" t="s">
        <v>456</v>
      </c>
      <c r="C12" s="129">
        <v>0.76948051950000007</v>
      </c>
      <c r="D12" s="78">
        <v>0.67139074909999996</v>
      </c>
    </row>
    <row r="13" spans="1:4" x14ac:dyDescent="0.2">
      <c r="A13" s="274" t="s">
        <v>436</v>
      </c>
      <c r="B13" s="212" t="s">
        <v>455</v>
      </c>
      <c r="C13" s="127">
        <v>0.6</v>
      </c>
      <c r="D13" s="81">
        <v>0.28095140239999999</v>
      </c>
    </row>
    <row r="14" spans="1:4" x14ac:dyDescent="0.2">
      <c r="A14" s="271"/>
      <c r="B14" s="213" t="s">
        <v>456</v>
      </c>
      <c r="C14" s="129">
        <v>0.61290322580000001</v>
      </c>
      <c r="D14" s="78">
        <v>0.2456077263</v>
      </c>
    </row>
    <row r="15" spans="1:4" x14ac:dyDescent="0.2">
      <c r="A15" s="274" t="s">
        <v>435</v>
      </c>
      <c r="B15" s="212" t="s">
        <v>455</v>
      </c>
      <c r="C15" s="127">
        <v>0.57928802580000005</v>
      </c>
      <c r="D15" s="81">
        <v>0.22088996850000001</v>
      </c>
    </row>
    <row r="16" spans="1:4" x14ac:dyDescent="0.2">
      <c r="A16" s="271"/>
      <c r="B16" s="213" t="s">
        <v>456</v>
      </c>
      <c r="C16" s="129">
        <v>0.67313915849999995</v>
      </c>
      <c r="D16" s="78">
        <v>0.27060830019999998</v>
      </c>
    </row>
    <row r="17" spans="1:4" x14ac:dyDescent="0.2">
      <c r="A17" s="274" t="s">
        <v>23</v>
      </c>
      <c r="B17" s="212" t="s">
        <v>455</v>
      </c>
      <c r="C17" s="127">
        <v>0.23076923069999999</v>
      </c>
      <c r="D17" s="81">
        <v>0.1248787324</v>
      </c>
    </row>
    <row r="18" spans="1:4" x14ac:dyDescent="0.2">
      <c r="A18" s="271"/>
      <c r="B18" s="213" t="s">
        <v>456</v>
      </c>
      <c r="C18" s="129">
        <v>0.29431438119999997</v>
      </c>
      <c r="D18" s="78">
        <v>0.2086342568</v>
      </c>
    </row>
    <row r="19" spans="1:4" x14ac:dyDescent="0.2">
      <c r="A19" s="274" t="s">
        <v>24</v>
      </c>
      <c r="B19" s="212" t="s">
        <v>455</v>
      </c>
      <c r="C19" s="127">
        <v>0.44407894730000003</v>
      </c>
      <c r="D19" s="81">
        <v>0.33893557419999998</v>
      </c>
    </row>
    <row r="20" spans="1:4" x14ac:dyDescent="0.2">
      <c r="A20" s="271"/>
      <c r="B20" s="213" t="s">
        <v>456</v>
      </c>
      <c r="C20" s="129">
        <v>0.49342105260000002</v>
      </c>
      <c r="D20" s="78">
        <v>0.43163680560000001</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9" defaultRowHeight="14.25" x14ac:dyDescent="0.2"/>
  <cols>
    <col min="1" max="1" width="93.42578125" style="35" customWidth="1"/>
    <col min="2" max="2" width="10.7109375" style="35" customWidth="1"/>
    <col min="3" max="4" width="12.140625" style="35" customWidth="1"/>
    <col min="5" max="16384" width="9" style="35"/>
  </cols>
  <sheetData>
    <row r="1" spans="1:4" ht="15" x14ac:dyDescent="0.25">
      <c r="A1" s="44" t="s">
        <v>65</v>
      </c>
    </row>
    <row r="3" spans="1:4" x14ac:dyDescent="0.2">
      <c r="A3" s="257" t="s">
        <v>54</v>
      </c>
      <c r="B3" s="258"/>
      <c r="C3" s="283"/>
      <c r="D3" s="284"/>
    </row>
    <row r="4" spans="1:4" ht="28.5" x14ac:dyDescent="0.2">
      <c r="A4" s="53" t="s">
        <v>50</v>
      </c>
      <c r="B4" s="215" t="s">
        <v>63</v>
      </c>
      <c r="C4" s="201" t="str">
        <f>VI</f>
        <v>Visual impairment</v>
      </c>
      <c r="D4" s="199" t="s">
        <v>3</v>
      </c>
    </row>
    <row r="5" spans="1:4" x14ac:dyDescent="0.2">
      <c r="A5" s="274" t="s">
        <v>459</v>
      </c>
      <c r="B5" s="212" t="s">
        <v>455</v>
      </c>
      <c r="C5" s="127">
        <v>0.80233564019999992</v>
      </c>
      <c r="D5" s="81">
        <v>0.7644313278</v>
      </c>
    </row>
    <row r="6" spans="1:4" x14ac:dyDescent="0.2">
      <c r="A6" s="271"/>
      <c r="B6" s="213" t="s">
        <v>456</v>
      </c>
      <c r="C6" s="129">
        <v>0.88365051909999992</v>
      </c>
      <c r="D6" s="78">
        <v>0.85208590630000003</v>
      </c>
    </row>
    <row r="7" spans="1:4" x14ac:dyDescent="0.2">
      <c r="A7" s="274" t="s">
        <v>24</v>
      </c>
      <c r="B7" s="212" t="s">
        <v>455</v>
      </c>
      <c r="C7" s="127">
        <v>0.40874944759999998</v>
      </c>
      <c r="D7" s="81">
        <v>0.3672976107</v>
      </c>
    </row>
    <row r="8" spans="1:4" x14ac:dyDescent="0.2">
      <c r="A8" s="271"/>
      <c r="B8" s="213" t="s">
        <v>456</v>
      </c>
      <c r="C8" s="129">
        <v>0.4754750331</v>
      </c>
      <c r="D8" s="78">
        <v>0.46097564960000004</v>
      </c>
    </row>
    <row r="9" spans="1:4" x14ac:dyDescent="0.2">
      <c r="A9" s="274" t="s">
        <v>431</v>
      </c>
      <c r="B9" s="212" t="s">
        <v>455</v>
      </c>
      <c r="C9" s="127">
        <v>0.83664649949999992</v>
      </c>
      <c r="D9" s="81">
        <v>0.52648039700000004</v>
      </c>
    </row>
    <row r="10" spans="1:4" x14ac:dyDescent="0.2">
      <c r="A10" s="271"/>
      <c r="B10" s="213" t="s">
        <v>456</v>
      </c>
      <c r="C10" s="129">
        <v>0.87813310280000001</v>
      </c>
      <c r="D10" s="78">
        <v>0.53741084110000004</v>
      </c>
    </row>
    <row r="11" spans="1:4" x14ac:dyDescent="0.2">
      <c r="A11" s="274" t="s">
        <v>460</v>
      </c>
      <c r="B11" s="212" t="s">
        <v>455</v>
      </c>
      <c r="C11" s="127">
        <v>0.1676750216</v>
      </c>
      <c r="D11" s="81">
        <v>0.14050310459999998</v>
      </c>
    </row>
    <row r="12" spans="1:4" x14ac:dyDescent="0.2">
      <c r="A12" s="271"/>
      <c r="B12" s="213" t="s">
        <v>456</v>
      </c>
      <c r="C12" s="129">
        <v>0.16983578220000001</v>
      </c>
      <c r="D12" s="78">
        <v>0.14718993790000001</v>
      </c>
    </row>
    <row r="13" spans="1:4" x14ac:dyDescent="0.2">
      <c r="A13" s="274" t="s">
        <v>433</v>
      </c>
      <c r="B13" s="212" t="s">
        <v>455</v>
      </c>
      <c r="C13" s="127">
        <v>0.57266811279999996</v>
      </c>
      <c r="D13" s="81">
        <v>0.49265389920000002</v>
      </c>
    </row>
    <row r="14" spans="1:4" x14ac:dyDescent="0.2">
      <c r="A14" s="271"/>
      <c r="B14" s="213" t="s">
        <v>456</v>
      </c>
      <c r="C14" s="129">
        <v>0.55444685469999999</v>
      </c>
      <c r="D14" s="78">
        <v>0.45683764790000003</v>
      </c>
    </row>
    <row r="15" spans="1:4" x14ac:dyDescent="0.2">
      <c r="A15" s="274" t="s">
        <v>435</v>
      </c>
      <c r="B15" s="212" t="s">
        <v>455</v>
      </c>
      <c r="C15" s="127">
        <v>0.89239412279999997</v>
      </c>
      <c r="D15" s="81">
        <v>0.55536403970000003</v>
      </c>
    </row>
    <row r="16" spans="1:4" x14ac:dyDescent="0.2">
      <c r="A16" s="271"/>
      <c r="B16" s="213" t="s">
        <v>456</v>
      </c>
      <c r="C16" s="129">
        <v>0.89325842700000002</v>
      </c>
      <c r="D16" s="78">
        <v>0.54704906000000009</v>
      </c>
    </row>
    <row r="17" spans="1:4" x14ac:dyDescent="0.2">
      <c r="A17" s="274" t="s">
        <v>23</v>
      </c>
      <c r="B17" s="212" t="s">
        <v>455</v>
      </c>
      <c r="C17" s="127">
        <v>0.30948200179999996</v>
      </c>
      <c r="D17" s="81">
        <v>0.24851195369999998</v>
      </c>
    </row>
    <row r="18" spans="1:4" x14ac:dyDescent="0.2">
      <c r="A18" s="271"/>
      <c r="B18" s="213" t="s">
        <v>456</v>
      </c>
      <c r="C18" s="129">
        <v>0.30026338889999998</v>
      </c>
      <c r="D18" s="78">
        <v>0.2301127956</v>
      </c>
    </row>
    <row r="19" spans="1:4" x14ac:dyDescent="0.2">
      <c r="A19" s="274" t="s">
        <v>436</v>
      </c>
      <c r="B19" s="212" t="s">
        <v>455</v>
      </c>
      <c r="C19" s="127">
        <v>0.76528854429999993</v>
      </c>
      <c r="D19" s="81">
        <v>0.47577926209999999</v>
      </c>
    </row>
    <row r="20" spans="1:4" x14ac:dyDescent="0.2">
      <c r="A20" s="271"/>
      <c r="B20" s="213" t="s">
        <v>456</v>
      </c>
      <c r="C20" s="129">
        <v>0.76356589149999998</v>
      </c>
      <c r="D20" s="78">
        <v>0.44392493639999997</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election activeCell="E6" sqref="E6"/>
    </sheetView>
  </sheetViews>
  <sheetFormatPr defaultColWidth="18.28515625" defaultRowHeight="15" x14ac:dyDescent="0.25"/>
  <cols>
    <col min="1" max="1" width="33.28515625" customWidth="1"/>
    <col min="2" max="5" width="23.85546875" customWidth="1"/>
  </cols>
  <sheetData>
    <row r="1" spans="1:5" x14ac:dyDescent="0.25">
      <c r="A1" s="1" t="s">
        <v>0</v>
      </c>
      <c r="B1" s="2"/>
      <c r="C1" s="3"/>
      <c r="D1" s="4"/>
      <c r="E1" s="4"/>
    </row>
    <row r="2" spans="1:5" x14ac:dyDescent="0.25">
      <c r="A2" s="4"/>
      <c r="B2" s="4"/>
      <c r="C2" s="3"/>
      <c r="D2" s="4"/>
      <c r="E2" s="4"/>
    </row>
    <row r="3" spans="1:5" ht="72" customHeight="1" x14ac:dyDescent="0.25">
      <c r="A3" s="157" t="s">
        <v>1</v>
      </c>
      <c r="B3" s="5" t="s">
        <v>9</v>
      </c>
      <c r="C3" s="5" t="s">
        <v>10</v>
      </c>
      <c r="D3" s="5" t="s">
        <v>11</v>
      </c>
      <c r="E3" s="5" t="s">
        <v>2</v>
      </c>
    </row>
    <row r="4" spans="1:5" x14ac:dyDescent="0.25">
      <c r="A4" s="158" t="s">
        <v>8</v>
      </c>
      <c r="B4" s="6">
        <v>22873</v>
      </c>
      <c r="C4" s="6">
        <v>22435</v>
      </c>
      <c r="D4" s="6">
        <v>21700</v>
      </c>
      <c r="E4" s="7">
        <v>4.8222436544162417E-2</v>
      </c>
    </row>
    <row r="5" spans="1:5" x14ac:dyDescent="0.25">
      <c r="A5" s="159" t="s">
        <v>5</v>
      </c>
      <c r="B5" s="8">
        <v>9636</v>
      </c>
      <c r="C5" s="8">
        <v>9125</v>
      </c>
      <c r="D5" s="8">
        <v>8897</v>
      </c>
      <c r="E5" s="9">
        <v>1.9771198983106593E-2</v>
      </c>
    </row>
    <row r="6" spans="1:5" x14ac:dyDescent="0.25">
      <c r="A6" s="160" t="s">
        <v>223</v>
      </c>
      <c r="B6" s="10">
        <v>4028</v>
      </c>
      <c r="C6" s="10">
        <v>3009</v>
      </c>
      <c r="D6" s="10">
        <v>2903</v>
      </c>
      <c r="E6" s="11">
        <v>6.4511397828434791E-3</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ColWidth="9" defaultRowHeight="14.25" x14ac:dyDescent="0.2"/>
  <cols>
    <col min="1" max="1" width="83.42578125" style="35" customWidth="1"/>
    <col min="2" max="2" width="10.140625" style="35" customWidth="1"/>
    <col min="3" max="4" width="16.5703125" style="35" customWidth="1"/>
    <col min="5" max="16384" width="9" style="35"/>
  </cols>
  <sheetData>
    <row r="1" spans="1:4" ht="15" x14ac:dyDescent="0.25">
      <c r="A1" s="44" t="s">
        <v>271</v>
      </c>
    </row>
    <row r="3" spans="1:4" x14ac:dyDescent="0.2">
      <c r="A3" s="257" t="s">
        <v>51</v>
      </c>
      <c r="B3" s="258"/>
      <c r="C3" s="258"/>
      <c r="D3" s="259"/>
    </row>
    <row r="4" spans="1:4" ht="42.75" x14ac:dyDescent="0.2">
      <c r="A4" s="53" t="s">
        <v>50</v>
      </c>
      <c r="B4" s="200" t="s">
        <v>63</v>
      </c>
      <c r="C4" s="201" t="str">
        <f>OSSI</f>
        <v>Other sensory/speech impairment</v>
      </c>
      <c r="D4" s="199" t="s">
        <v>3</v>
      </c>
    </row>
    <row r="5" spans="1:4" x14ac:dyDescent="0.2">
      <c r="A5" s="274" t="s">
        <v>454</v>
      </c>
      <c r="B5" s="212" t="s">
        <v>455</v>
      </c>
      <c r="C5" s="127">
        <v>0.71794871790000003</v>
      </c>
      <c r="D5" s="81">
        <v>0.68310463119999998</v>
      </c>
    </row>
    <row r="6" spans="1:4" x14ac:dyDescent="0.2">
      <c r="A6" s="271"/>
      <c r="B6" s="214" t="s">
        <v>456</v>
      </c>
      <c r="C6" s="129">
        <v>0.94871794870000004</v>
      </c>
      <c r="D6" s="78">
        <v>0.92967409950000002</v>
      </c>
    </row>
    <row r="7" spans="1:4" x14ac:dyDescent="0.2">
      <c r="A7" s="274" t="s">
        <v>457</v>
      </c>
      <c r="B7" s="212" t="s">
        <v>455</v>
      </c>
      <c r="C7" s="127">
        <v>0.77500000000000002</v>
      </c>
      <c r="D7" s="81">
        <v>0.46540880500000004</v>
      </c>
    </row>
    <row r="8" spans="1:4" x14ac:dyDescent="0.2">
      <c r="A8" s="271"/>
      <c r="B8" s="213" t="s">
        <v>456</v>
      </c>
      <c r="C8" s="129">
        <v>0.97499999999999998</v>
      </c>
      <c r="D8" s="78">
        <v>0.78312730429999999</v>
      </c>
    </row>
    <row r="9" spans="1:4" x14ac:dyDescent="0.2">
      <c r="A9" s="274" t="s">
        <v>427</v>
      </c>
      <c r="B9" s="212" t="s">
        <v>455</v>
      </c>
      <c r="C9" s="127">
        <v>0.43589743589999996</v>
      </c>
      <c r="D9" s="81">
        <v>0.36581122230000002</v>
      </c>
    </row>
    <row r="10" spans="1:4" x14ac:dyDescent="0.2">
      <c r="A10" s="271"/>
      <c r="B10" s="213" t="s">
        <v>456</v>
      </c>
      <c r="C10" s="129">
        <v>0.74358974359999996</v>
      </c>
      <c r="D10" s="78">
        <v>0.51109177900000002</v>
      </c>
    </row>
    <row r="11" spans="1:4" x14ac:dyDescent="0.2">
      <c r="A11" s="274" t="s">
        <v>21</v>
      </c>
      <c r="B11" s="212" t="s">
        <v>455</v>
      </c>
      <c r="C11" s="127">
        <v>0.54285714279999997</v>
      </c>
      <c r="D11" s="81">
        <v>0.49335735189999996</v>
      </c>
    </row>
    <row r="12" spans="1:4" x14ac:dyDescent="0.2">
      <c r="A12" s="271"/>
      <c r="B12" s="213" t="s">
        <v>456</v>
      </c>
      <c r="C12" s="129">
        <v>0.65714285709999998</v>
      </c>
      <c r="D12" s="78">
        <v>0.50596712450000003</v>
      </c>
    </row>
  </sheetData>
  <mergeCells count="5">
    <mergeCell ref="A3:D3"/>
    <mergeCell ref="A5:A6"/>
    <mergeCell ref="A7:A8"/>
    <mergeCell ref="A9:A10"/>
    <mergeCell ref="A11:A12"/>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ColWidth="9" defaultRowHeight="14.25" x14ac:dyDescent="0.2"/>
  <cols>
    <col min="1" max="1" width="66.7109375" style="35" customWidth="1"/>
    <col min="2" max="2" width="11.85546875" style="35" customWidth="1"/>
    <col min="3" max="4" width="16.42578125" style="35" customWidth="1"/>
    <col min="5" max="16384" width="9" style="35"/>
  </cols>
  <sheetData>
    <row r="1" spans="1:4" ht="15" x14ac:dyDescent="0.25">
      <c r="A1" s="44" t="s">
        <v>271</v>
      </c>
    </row>
    <row r="3" spans="1:4" x14ac:dyDescent="0.2">
      <c r="A3" s="257" t="s">
        <v>64</v>
      </c>
      <c r="B3" s="258"/>
      <c r="C3" s="258"/>
      <c r="D3" s="259"/>
    </row>
    <row r="4" spans="1:4" ht="42.75" x14ac:dyDescent="0.2">
      <c r="A4" s="53" t="s">
        <v>50</v>
      </c>
      <c r="B4" s="172" t="s">
        <v>63</v>
      </c>
      <c r="C4" s="201" t="str">
        <f>OSSI</f>
        <v>Other sensory/speech impairment</v>
      </c>
      <c r="D4" s="199" t="s">
        <v>3</v>
      </c>
    </row>
    <row r="5" spans="1:4" x14ac:dyDescent="0.2">
      <c r="A5" s="274" t="s">
        <v>458</v>
      </c>
      <c r="B5" s="212" t="s">
        <v>455</v>
      </c>
      <c r="C5" s="127">
        <v>0.5905096661</v>
      </c>
      <c r="D5" s="81">
        <v>0.430603295</v>
      </c>
    </row>
    <row r="6" spans="1:4" x14ac:dyDescent="0.2">
      <c r="A6" s="271"/>
      <c r="B6" s="213" t="s">
        <v>456</v>
      </c>
      <c r="C6" s="129">
        <v>0.66608084359999997</v>
      </c>
      <c r="D6" s="78">
        <v>0.51502311249999999</v>
      </c>
    </row>
    <row r="7" spans="1:4" x14ac:dyDescent="0.2">
      <c r="A7" s="274" t="s">
        <v>430</v>
      </c>
      <c r="B7" s="214" t="s">
        <v>455</v>
      </c>
      <c r="C7" s="127">
        <v>0.72389380530000003</v>
      </c>
      <c r="D7" s="81">
        <v>0.49894964289999999</v>
      </c>
    </row>
    <row r="8" spans="1:4" x14ac:dyDescent="0.2">
      <c r="A8" s="271"/>
      <c r="B8" s="213" t="s">
        <v>456</v>
      </c>
      <c r="C8" s="129">
        <v>0.73805309730000002</v>
      </c>
      <c r="D8" s="78">
        <v>0.4958285818</v>
      </c>
    </row>
    <row r="9" spans="1:4" x14ac:dyDescent="0.2">
      <c r="A9" s="274" t="s">
        <v>428</v>
      </c>
      <c r="B9" s="214" t="s">
        <v>455</v>
      </c>
      <c r="C9" s="127">
        <v>0.8853974121999999</v>
      </c>
      <c r="D9" s="81">
        <v>0.64623875450000001</v>
      </c>
    </row>
    <row r="10" spans="1:4" x14ac:dyDescent="0.2">
      <c r="A10" s="271"/>
      <c r="B10" s="213" t="s">
        <v>456</v>
      </c>
      <c r="C10" s="129">
        <v>0.8927911275</v>
      </c>
      <c r="D10" s="78">
        <v>0.60122503670000005</v>
      </c>
    </row>
  </sheetData>
  <mergeCells count="4">
    <mergeCell ref="A3:D3"/>
    <mergeCell ref="A5:A6"/>
    <mergeCell ref="A7:A8"/>
    <mergeCell ref="A9:A10"/>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9" defaultRowHeight="14.25" x14ac:dyDescent="0.2"/>
  <cols>
    <col min="1" max="1" width="92.7109375" style="35" customWidth="1"/>
    <col min="2" max="2" width="11.85546875" style="35" customWidth="1"/>
    <col min="3" max="4" width="16.42578125" style="35" customWidth="1"/>
    <col min="5" max="16384" width="9" style="35"/>
  </cols>
  <sheetData>
    <row r="1" spans="1:4" ht="15" x14ac:dyDescent="0.25">
      <c r="A1" s="44" t="s">
        <v>271</v>
      </c>
    </row>
    <row r="3" spans="1:4" x14ac:dyDescent="0.2">
      <c r="A3" s="257" t="s">
        <v>53</v>
      </c>
      <c r="B3" s="258"/>
      <c r="C3" s="258"/>
      <c r="D3" s="259"/>
    </row>
    <row r="4" spans="1:4" ht="42.75" x14ac:dyDescent="0.2">
      <c r="A4" s="53" t="s">
        <v>50</v>
      </c>
      <c r="B4" s="172" t="s">
        <v>63</v>
      </c>
      <c r="C4" s="201" t="str">
        <f>OSSI</f>
        <v>Other sensory/speech impairment</v>
      </c>
      <c r="D4" s="199" t="s">
        <v>3</v>
      </c>
    </row>
    <row r="5" spans="1:4" x14ac:dyDescent="0.2">
      <c r="A5" s="274" t="s">
        <v>459</v>
      </c>
      <c r="B5" s="212" t="s">
        <v>455</v>
      </c>
      <c r="C5" s="127">
        <v>0.76315789470000006</v>
      </c>
      <c r="D5" s="81">
        <v>0.81802156780000002</v>
      </c>
    </row>
    <row r="6" spans="1:4" x14ac:dyDescent="0.2">
      <c r="A6" s="271"/>
      <c r="B6" s="213" t="s">
        <v>456</v>
      </c>
      <c r="C6" s="129">
        <v>0.89473684210000004</v>
      </c>
      <c r="D6" s="78">
        <v>0.90916632099999994</v>
      </c>
    </row>
    <row r="7" spans="1:4" x14ac:dyDescent="0.2">
      <c r="A7" s="274" t="s">
        <v>431</v>
      </c>
      <c r="B7" s="212" t="s">
        <v>455</v>
      </c>
      <c r="C7" s="127">
        <v>0.44736842099999996</v>
      </c>
      <c r="D7" s="81">
        <v>0.30648920190000001</v>
      </c>
    </row>
    <row r="8" spans="1:4" x14ac:dyDescent="0.2">
      <c r="A8" s="271"/>
      <c r="B8" s="213" t="s">
        <v>456</v>
      </c>
      <c r="C8" s="129">
        <v>0.44736842099999996</v>
      </c>
      <c r="D8" s="78">
        <v>0.32963902840000003</v>
      </c>
    </row>
    <row r="9" spans="1:4" x14ac:dyDescent="0.2">
      <c r="A9" s="274" t="s">
        <v>460</v>
      </c>
      <c r="B9" s="212" t="s">
        <v>455</v>
      </c>
      <c r="C9" s="127">
        <v>0.60526315790000007</v>
      </c>
      <c r="D9" s="81">
        <v>0.52144481190000003</v>
      </c>
    </row>
    <row r="10" spans="1:4" x14ac:dyDescent="0.2">
      <c r="A10" s="271"/>
      <c r="B10" s="213" t="s">
        <v>456</v>
      </c>
      <c r="C10" s="129">
        <v>0.39473684210000004</v>
      </c>
      <c r="D10" s="78">
        <v>0.42243695740000003</v>
      </c>
    </row>
    <row r="11" spans="1:4" x14ac:dyDescent="0.2">
      <c r="A11" s="274" t="s">
        <v>433</v>
      </c>
      <c r="B11" s="212" t="s">
        <v>455</v>
      </c>
      <c r="C11" s="127">
        <v>0.8421052631</v>
      </c>
      <c r="D11" s="81">
        <v>0.69973524379999996</v>
      </c>
    </row>
    <row r="12" spans="1:4" x14ac:dyDescent="0.2">
      <c r="A12" s="271"/>
      <c r="B12" s="213" t="s">
        <v>456</v>
      </c>
      <c r="C12" s="129">
        <v>0.8421052631</v>
      </c>
      <c r="D12" s="78">
        <v>0.67139074909999996</v>
      </c>
    </row>
    <row r="13" spans="1:4" x14ac:dyDescent="0.2">
      <c r="A13" s="274" t="s">
        <v>436</v>
      </c>
      <c r="B13" s="212" t="s">
        <v>455</v>
      </c>
      <c r="C13" s="127">
        <v>0.5</v>
      </c>
      <c r="D13" s="81">
        <v>0.28095140239999999</v>
      </c>
    </row>
    <row r="14" spans="1:4" x14ac:dyDescent="0.2">
      <c r="A14" s="271"/>
      <c r="B14" s="213" t="s">
        <v>456</v>
      </c>
      <c r="C14" s="129">
        <v>0.47368421049999998</v>
      </c>
      <c r="D14" s="78">
        <v>0.2456077263</v>
      </c>
    </row>
    <row r="15" spans="1:4" x14ac:dyDescent="0.2">
      <c r="A15" s="274" t="s">
        <v>435</v>
      </c>
      <c r="B15" s="212" t="s">
        <v>455</v>
      </c>
      <c r="C15" s="127">
        <v>0.36842105260000002</v>
      </c>
      <c r="D15" s="81">
        <v>0.22088996850000001</v>
      </c>
    </row>
    <row r="16" spans="1:4" x14ac:dyDescent="0.2">
      <c r="A16" s="271"/>
      <c r="B16" s="213" t="s">
        <v>456</v>
      </c>
      <c r="C16" s="129">
        <v>0.36842105260000002</v>
      </c>
      <c r="D16" s="78">
        <v>0.27060830019999998</v>
      </c>
    </row>
    <row r="17" spans="1:4" x14ac:dyDescent="0.2">
      <c r="A17" s="274" t="s">
        <v>23</v>
      </c>
      <c r="B17" s="212" t="s">
        <v>455</v>
      </c>
      <c r="C17" s="127">
        <v>0.13888888890000001</v>
      </c>
      <c r="D17" s="81">
        <v>0.1248787324</v>
      </c>
    </row>
    <row r="18" spans="1:4" x14ac:dyDescent="0.2">
      <c r="A18" s="271"/>
      <c r="B18" s="213" t="s">
        <v>456</v>
      </c>
      <c r="C18" s="129">
        <v>0.33333333330000003</v>
      </c>
      <c r="D18" s="78">
        <v>0.2086342568</v>
      </c>
    </row>
    <row r="19" spans="1:4" x14ac:dyDescent="0.2">
      <c r="A19" s="274" t="s">
        <v>24</v>
      </c>
      <c r="B19" s="212" t="s">
        <v>455</v>
      </c>
      <c r="C19" s="127">
        <v>0.38888888889999995</v>
      </c>
      <c r="D19" s="81">
        <v>0.33893557419999998</v>
      </c>
    </row>
    <row r="20" spans="1:4" x14ac:dyDescent="0.2">
      <c r="A20" s="271"/>
      <c r="B20" s="213" t="s">
        <v>456</v>
      </c>
      <c r="C20" s="129">
        <v>0.36111111119999995</v>
      </c>
      <c r="D20" s="78">
        <v>0.43163680560000001</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election activeCell="A2" sqref="A2"/>
    </sheetView>
  </sheetViews>
  <sheetFormatPr defaultColWidth="9" defaultRowHeight="14.25" x14ac:dyDescent="0.2"/>
  <cols>
    <col min="1" max="1" width="93.85546875" style="35" customWidth="1"/>
    <col min="2" max="2" width="11.140625" style="35" customWidth="1"/>
    <col min="3" max="4" width="15.5703125" style="35" customWidth="1"/>
    <col min="5" max="16384" width="9" style="35"/>
  </cols>
  <sheetData>
    <row r="1" spans="1:4" ht="15" x14ac:dyDescent="0.25">
      <c r="A1" s="44" t="s">
        <v>278</v>
      </c>
    </row>
    <row r="3" spans="1:4" x14ac:dyDescent="0.2">
      <c r="A3" s="257" t="s">
        <v>54</v>
      </c>
      <c r="B3" s="258"/>
      <c r="C3" s="258"/>
      <c r="D3" s="259"/>
    </row>
    <row r="4" spans="1:4" ht="42.75" x14ac:dyDescent="0.2">
      <c r="A4" s="53" t="s">
        <v>50</v>
      </c>
      <c r="B4" s="172" t="s">
        <v>63</v>
      </c>
      <c r="C4" s="201" t="str">
        <f>OSSI</f>
        <v>Other sensory/speech impairment</v>
      </c>
      <c r="D4" s="199" t="s">
        <v>3</v>
      </c>
    </row>
    <row r="5" spans="1:4" x14ac:dyDescent="0.2">
      <c r="A5" s="274" t="s">
        <v>459</v>
      </c>
      <c r="B5" s="212" t="s">
        <v>455</v>
      </c>
      <c r="C5" s="127">
        <v>0.77419354839999999</v>
      </c>
      <c r="D5" s="81">
        <v>0.7644313278</v>
      </c>
    </row>
    <row r="6" spans="1:4" x14ac:dyDescent="0.2">
      <c r="A6" s="271"/>
      <c r="B6" s="213" t="s">
        <v>456</v>
      </c>
      <c r="C6" s="129">
        <v>0.87096774189999993</v>
      </c>
      <c r="D6" s="78">
        <v>0.85208590630000003</v>
      </c>
    </row>
    <row r="7" spans="1:4" x14ac:dyDescent="0.2">
      <c r="A7" s="274" t="s">
        <v>24</v>
      </c>
      <c r="B7" s="212" t="s">
        <v>455</v>
      </c>
      <c r="C7" s="127">
        <v>0.36666666669999998</v>
      </c>
      <c r="D7" s="81">
        <v>0.3672976107</v>
      </c>
    </row>
    <row r="8" spans="1:4" x14ac:dyDescent="0.2">
      <c r="A8" s="271"/>
      <c r="B8" s="213" t="s">
        <v>456</v>
      </c>
      <c r="C8" s="129">
        <v>0.53333333329999999</v>
      </c>
      <c r="D8" s="78">
        <v>0.46097564960000004</v>
      </c>
    </row>
    <row r="9" spans="1:4" x14ac:dyDescent="0.2">
      <c r="A9" s="274" t="s">
        <v>431</v>
      </c>
      <c r="B9" s="212" t="s">
        <v>455</v>
      </c>
      <c r="C9" s="127">
        <v>0.64516129030000002</v>
      </c>
      <c r="D9" s="81">
        <v>0.52648039700000004</v>
      </c>
    </row>
    <row r="10" spans="1:4" x14ac:dyDescent="0.2">
      <c r="A10" s="271"/>
      <c r="B10" s="213" t="s">
        <v>456</v>
      </c>
      <c r="C10" s="129">
        <v>0.74193548389999997</v>
      </c>
      <c r="D10" s="78">
        <v>0.53741084110000004</v>
      </c>
    </row>
    <row r="11" spans="1:4" x14ac:dyDescent="0.2">
      <c r="A11" s="274" t="s">
        <v>460</v>
      </c>
      <c r="B11" s="212" t="s">
        <v>455</v>
      </c>
      <c r="C11" s="127">
        <v>0.25806451610000003</v>
      </c>
      <c r="D11" s="81">
        <v>0.14050310459999998</v>
      </c>
    </row>
    <row r="12" spans="1:4" x14ac:dyDescent="0.2">
      <c r="A12" s="271"/>
      <c r="B12" s="213" t="s">
        <v>456</v>
      </c>
      <c r="C12" s="129">
        <v>0.1612903225</v>
      </c>
      <c r="D12" s="78">
        <v>0.14718993790000001</v>
      </c>
    </row>
    <row r="13" spans="1:4" x14ac:dyDescent="0.2">
      <c r="A13" s="274" t="s">
        <v>433</v>
      </c>
      <c r="B13" s="212" t="s">
        <v>455</v>
      </c>
      <c r="C13" s="127">
        <v>0.76666666659999994</v>
      </c>
      <c r="D13" s="81">
        <v>0.49265389920000002</v>
      </c>
    </row>
    <row r="14" spans="1:4" x14ac:dyDescent="0.2">
      <c r="A14" s="271"/>
      <c r="B14" s="213" t="s">
        <v>456</v>
      </c>
      <c r="C14" s="129">
        <v>0.66666666659999996</v>
      </c>
      <c r="D14" s="78">
        <v>0.45683764790000003</v>
      </c>
    </row>
    <row r="15" spans="1:4" x14ac:dyDescent="0.2">
      <c r="A15" s="274" t="s">
        <v>435</v>
      </c>
      <c r="B15" s="212" t="s">
        <v>455</v>
      </c>
      <c r="C15" s="127">
        <v>0.54838709679999997</v>
      </c>
      <c r="D15" s="81">
        <v>0.55536403970000003</v>
      </c>
    </row>
    <row r="16" spans="1:4" x14ac:dyDescent="0.2">
      <c r="A16" s="271"/>
      <c r="B16" s="213" t="s">
        <v>456</v>
      </c>
      <c r="C16" s="129">
        <v>0.61290322580000001</v>
      </c>
      <c r="D16" s="78">
        <v>0.54704906000000009</v>
      </c>
    </row>
    <row r="17" spans="1:4" x14ac:dyDescent="0.2">
      <c r="A17" s="274" t="s">
        <v>23</v>
      </c>
      <c r="B17" s="212" t="s">
        <v>455</v>
      </c>
      <c r="C17" s="127">
        <v>0.41935483870000001</v>
      </c>
      <c r="D17" s="81">
        <v>0.24851195369999998</v>
      </c>
    </row>
    <row r="18" spans="1:4" x14ac:dyDescent="0.2">
      <c r="A18" s="271"/>
      <c r="B18" s="213" t="s">
        <v>456</v>
      </c>
      <c r="C18" s="129">
        <v>0.41935483870000001</v>
      </c>
      <c r="D18" s="78">
        <v>0.2301127956</v>
      </c>
    </row>
    <row r="19" spans="1:4" x14ac:dyDescent="0.2">
      <c r="A19" s="274" t="s">
        <v>436</v>
      </c>
      <c r="B19" s="212" t="s">
        <v>455</v>
      </c>
      <c r="C19" s="127">
        <v>0.58064516129999999</v>
      </c>
      <c r="D19" s="81">
        <v>0.47577926209999999</v>
      </c>
    </row>
    <row r="20" spans="1:4" x14ac:dyDescent="0.2">
      <c r="A20" s="271"/>
      <c r="B20" s="213" t="s">
        <v>456</v>
      </c>
      <c r="C20" s="129">
        <v>0.41935483870000001</v>
      </c>
      <c r="D20" s="78">
        <v>0.44392493639999997</v>
      </c>
    </row>
  </sheetData>
  <mergeCells count="9">
    <mergeCell ref="A15:A16"/>
    <mergeCell ref="A17:A18"/>
    <mergeCell ref="A19:A20"/>
    <mergeCell ref="A3:D3"/>
    <mergeCell ref="A5:A6"/>
    <mergeCell ref="A7:A8"/>
    <mergeCell ref="A9:A10"/>
    <mergeCell ref="A11:A12"/>
    <mergeCell ref="A13:A14"/>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A2" sqref="A2"/>
    </sheetView>
  </sheetViews>
  <sheetFormatPr defaultColWidth="9" defaultRowHeight="14.25" x14ac:dyDescent="0.2"/>
  <cols>
    <col min="1" max="1" width="113.28515625" style="35" customWidth="1"/>
    <col min="2" max="2" width="12.85546875" style="35" customWidth="1"/>
    <col min="3" max="4" width="12.7109375" style="35" customWidth="1"/>
    <col min="5" max="16384" width="9" style="35"/>
  </cols>
  <sheetData>
    <row r="1" spans="1:4" ht="15" x14ac:dyDescent="0.25">
      <c r="A1" s="44" t="s">
        <v>277</v>
      </c>
    </row>
    <row r="3" spans="1:4" x14ac:dyDescent="0.2">
      <c r="A3" s="257" t="s">
        <v>57</v>
      </c>
      <c r="B3" s="258"/>
      <c r="C3" s="258"/>
      <c r="D3" s="259"/>
    </row>
    <row r="4" spans="1:4" ht="28.5" x14ac:dyDescent="0.2">
      <c r="A4" s="53" t="s">
        <v>50</v>
      </c>
      <c r="B4" s="172" t="s">
        <v>63</v>
      </c>
      <c r="C4" s="201" t="str">
        <f>HI</f>
        <v>Hearing impairment</v>
      </c>
      <c r="D4" s="199" t="s">
        <v>3</v>
      </c>
    </row>
    <row r="5" spans="1:4" x14ac:dyDescent="0.2">
      <c r="A5" s="274" t="s">
        <v>445</v>
      </c>
      <c r="B5" s="212" t="s">
        <v>455</v>
      </c>
      <c r="C5" s="141">
        <v>0.57575757569999997</v>
      </c>
      <c r="D5" s="81">
        <v>0.39359805279999999</v>
      </c>
    </row>
    <row r="6" spans="1:4" x14ac:dyDescent="0.2">
      <c r="A6" s="271"/>
      <c r="B6" s="213" t="s">
        <v>456</v>
      </c>
      <c r="C6" s="131">
        <v>0.60681818180000002</v>
      </c>
      <c r="D6" s="78">
        <v>0.39144708910000003</v>
      </c>
    </row>
    <row r="7" spans="1:4" x14ac:dyDescent="0.2">
      <c r="A7" s="276" t="s">
        <v>446</v>
      </c>
      <c r="B7" s="212" t="s">
        <v>455</v>
      </c>
      <c r="C7" s="141">
        <v>0.73275862070000009</v>
      </c>
      <c r="D7" s="81">
        <v>0.88630071030000002</v>
      </c>
    </row>
    <row r="8" spans="1:4" x14ac:dyDescent="0.2">
      <c r="A8" s="286"/>
      <c r="B8" s="213" t="s">
        <v>456</v>
      </c>
      <c r="C8" s="131">
        <v>0.79022988510000003</v>
      </c>
      <c r="D8" s="78">
        <v>0.93096183939999999</v>
      </c>
    </row>
    <row r="9" spans="1:4" x14ac:dyDescent="0.2">
      <c r="A9" s="274" t="s">
        <v>441</v>
      </c>
      <c r="B9" s="212" t="s">
        <v>455</v>
      </c>
      <c r="C9" s="141">
        <v>0.53402366859999995</v>
      </c>
      <c r="D9" s="81">
        <v>0.4604954295</v>
      </c>
    </row>
    <row r="10" spans="1:4" x14ac:dyDescent="0.2">
      <c r="A10" s="271"/>
      <c r="B10" s="213" t="s">
        <v>456</v>
      </c>
      <c r="C10" s="131">
        <v>0.60428994079999998</v>
      </c>
      <c r="D10" s="78">
        <v>0.50028996709999995</v>
      </c>
    </row>
    <row r="11" spans="1:4" x14ac:dyDescent="0.2">
      <c r="A11" s="274" t="s">
        <v>444</v>
      </c>
      <c r="B11" s="212" t="s">
        <v>455</v>
      </c>
      <c r="C11" s="141">
        <v>0.82722513090000005</v>
      </c>
      <c r="D11" s="81">
        <v>0.78568639490000003</v>
      </c>
    </row>
    <row r="12" spans="1:4" x14ac:dyDescent="0.2">
      <c r="A12" s="271"/>
      <c r="B12" s="213" t="s">
        <v>456</v>
      </c>
      <c r="C12" s="131">
        <v>0.87883320870000003</v>
      </c>
      <c r="D12" s="78">
        <v>0.80035700340000004</v>
      </c>
    </row>
    <row r="13" spans="1:4" x14ac:dyDescent="0.2">
      <c r="A13" s="274" t="s">
        <v>461</v>
      </c>
      <c r="B13" s="212" t="s">
        <v>455</v>
      </c>
      <c r="C13" s="141">
        <v>0.48270676690000003</v>
      </c>
      <c r="D13" s="81">
        <v>0.41613416299999995</v>
      </c>
    </row>
    <row r="14" spans="1:4" x14ac:dyDescent="0.2">
      <c r="A14" s="271"/>
      <c r="B14" s="213" t="s">
        <v>456</v>
      </c>
      <c r="C14" s="131">
        <v>0.63759398500000009</v>
      </c>
      <c r="D14" s="78">
        <v>0.54298629899999995</v>
      </c>
    </row>
    <row r="15" spans="1:4" x14ac:dyDescent="0.2">
      <c r="B15" s="216"/>
    </row>
  </sheetData>
  <mergeCells count="6">
    <mergeCell ref="A13:A14"/>
    <mergeCell ref="A3:D3"/>
    <mergeCell ref="A5:A6"/>
    <mergeCell ref="A7:A8"/>
    <mergeCell ref="A9:A10"/>
    <mergeCell ref="A11:A1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election activeCell="C10" sqref="C10"/>
    </sheetView>
  </sheetViews>
  <sheetFormatPr defaultColWidth="9" defaultRowHeight="14.25" x14ac:dyDescent="0.2"/>
  <cols>
    <col min="1" max="1" width="94.42578125" style="35" customWidth="1"/>
    <col min="2" max="2" width="11.85546875" style="35" customWidth="1"/>
    <col min="3" max="4" width="14.5703125" style="35" customWidth="1"/>
    <col min="5" max="16384" width="9" style="35"/>
  </cols>
  <sheetData>
    <row r="1" spans="1:4" ht="15" x14ac:dyDescent="0.25">
      <c r="A1" s="44" t="s">
        <v>277</v>
      </c>
    </row>
    <row r="3" spans="1:4" x14ac:dyDescent="0.2">
      <c r="A3" s="257" t="s">
        <v>58</v>
      </c>
      <c r="B3" s="258"/>
      <c r="C3" s="258"/>
      <c r="D3" s="259"/>
    </row>
    <row r="4" spans="1:4" ht="28.5" x14ac:dyDescent="0.2">
      <c r="A4" s="53" t="s">
        <v>50</v>
      </c>
      <c r="B4" s="172" t="s">
        <v>63</v>
      </c>
      <c r="C4" s="201" t="str">
        <f>HI</f>
        <v>Hearing impairment</v>
      </c>
      <c r="D4" s="199" t="s">
        <v>3</v>
      </c>
    </row>
    <row r="5" spans="1:4" x14ac:dyDescent="0.2">
      <c r="A5" s="274" t="s">
        <v>445</v>
      </c>
      <c r="B5" s="212" t="s">
        <v>455</v>
      </c>
      <c r="C5" s="127">
        <v>0.60377358489999999</v>
      </c>
      <c r="D5" s="81">
        <v>0.40970325869999996</v>
      </c>
    </row>
    <row r="6" spans="1:4" x14ac:dyDescent="0.2">
      <c r="A6" s="271"/>
      <c r="B6" s="213" t="s">
        <v>456</v>
      </c>
      <c r="C6" s="129">
        <v>0.74528301889999993</v>
      </c>
      <c r="D6" s="78">
        <v>0.43737484069999999</v>
      </c>
    </row>
    <row r="7" spans="1:4" x14ac:dyDescent="0.2">
      <c r="A7" s="276" t="s">
        <v>446</v>
      </c>
      <c r="B7" s="212" t="s">
        <v>455</v>
      </c>
      <c r="C7" s="127">
        <v>0.90697674419999996</v>
      </c>
      <c r="D7" s="81">
        <v>0.93384446879999994</v>
      </c>
    </row>
    <row r="8" spans="1:4" x14ac:dyDescent="0.2">
      <c r="A8" s="286"/>
      <c r="B8" s="213" t="s">
        <v>456</v>
      </c>
      <c r="C8" s="129">
        <v>0.90697674419999996</v>
      </c>
      <c r="D8" s="78">
        <v>0.95180722890000002</v>
      </c>
    </row>
    <row r="9" spans="1:4" x14ac:dyDescent="0.2">
      <c r="A9" s="274" t="s">
        <v>441</v>
      </c>
      <c r="B9" s="212" t="s">
        <v>455</v>
      </c>
      <c r="C9" s="127">
        <v>0.59909909910000003</v>
      </c>
      <c r="D9" s="81">
        <v>0.50928497049999999</v>
      </c>
    </row>
    <row r="10" spans="1:4" x14ac:dyDescent="0.2">
      <c r="A10" s="271"/>
      <c r="B10" s="213" t="s">
        <v>456</v>
      </c>
      <c r="C10" s="129">
        <v>0.69819819820000006</v>
      </c>
      <c r="D10" s="78">
        <v>0.53818118709999996</v>
      </c>
    </row>
    <row r="11" spans="1:4" x14ac:dyDescent="0.2">
      <c r="A11" s="274" t="s">
        <v>449</v>
      </c>
      <c r="B11" s="212" t="s">
        <v>455</v>
      </c>
      <c r="C11" s="127">
        <v>0.79310344830000001</v>
      </c>
      <c r="D11" s="81">
        <v>0.73426928279999992</v>
      </c>
    </row>
    <row r="12" spans="1:4" x14ac:dyDescent="0.2">
      <c r="A12" s="271"/>
      <c r="B12" s="213" t="s">
        <v>456</v>
      </c>
      <c r="C12" s="129">
        <v>0.81034482760000004</v>
      </c>
      <c r="D12" s="78">
        <v>0.71853856559999996</v>
      </c>
    </row>
  </sheetData>
  <mergeCells count="5">
    <mergeCell ref="A3:D3"/>
    <mergeCell ref="A5:A6"/>
    <mergeCell ref="A7:A8"/>
    <mergeCell ref="A9:A10"/>
    <mergeCell ref="A11:A1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ColWidth="9" defaultRowHeight="14.25" x14ac:dyDescent="0.2"/>
  <cols>
    <col min="1" max="1" width="108" style="35" customWidth="1"/>
    <col min="2" max="2" width="12.42578125" style="35" customWidth="1"/>
    <col min="3" max="4" width="14.28515625" style="35" customWidth="1"/>
    <col min="5" max="16384" width="9" style="35"/>
  </cols>
  <sheetData>
    <row r="1" spans="1:4" ht="15" x14ac:dyDescent="0.25">
      <c r="A1" s="44" t="s">
        <v>277</v>
      </c>
    </row>
    <row r="3" spans="1:4" x14ac:dyDescent="0.2">
      <c r="A3" s="257" t="s">
        <v>59</v>
      </c>
      <c r="B3" s="258"/>
      <c r="C3" s="258"/>
      <c r="D3" s="259"/>
    </row>
    <row r="4" spans="1:4" ht="28.5" x14ac:dyDescent="0.2">
      <c r="A4" s="53" t="s">
        <v>50</v>
      </c>
      <c r="B4" s="172" t="s">
        <v>63</v>
      </c>
      <c r="C4" s="201" t="str">
        <f>HI</f>
        <v>Hearing impairment</v>
      </c>
      <c r="D4" s="199" t="s">
        <v>3</v>
      </c>
    </row>
    <row r="5" spans="1:4" x14ac:dyDescent="0.2">
      <c r="A5" s="274" t="s">
        <v>445</v>
      </c>
      <c r="B5" s="212" t="s">
        <v>455</v>
      </c>
      <c r="C5" s="127">
        <v>0.76470588229999992</v>
      </c>
      <c r="D5" s="81">
        <v>0.57973799130000003</v>
      </c>
    </row>
    <row r="6" spans="1:4" x14ac:dyDescent="0.2">
      <c r="A6" s="271"/>
      <c r="B6" s="213" t="s">
        <v>456</v>
      </c>
      <c r="C6" s="129">
        <v>0.73109243689999992</v>
      </c>
      <c r="D6" s="78">
        <v>0.60803493450000001</v>
      </c>
    </row>
    <row r="7" spans="1:4" ht="14.25" customHeight="1" x14ac:dyDescent="0.2">
      <c r="A7" s="276" t="s">
        <v>446</v>
      </c>
      <c r="B7" s="212" t="s">
        <v>455</v>
      </c>
      <c r="C7" s="127">
        <v>0.77777777770000001</v>
      </c>
      <c r="D7" s="81">
        <v>0.91592427609999993</v>
      </c>
    </row>
    <row r="8" spans="1:4" x14ac:dyDescent="0.2">
      <c r="A8" s="286"/>
      <c r="B8" s="213" t="s">
        <v>456</v>
      </c>
      <c r="C8" s="129">
        <v>0.77777777770000001</v>
      </c>
      <c r="D8" s="78">
        <v>0.93763919819999997</v>
      </c>
    </row>
    <row r="9" spans="1:4" x14ac:dyDescent="0.2">
      <c r="A9" s="274" t="s">
        <v>449</v>
      </c>
      <c r="B9" s="217" t="s">
        <v>455</v>
      </c>
      <c r="C9" s="218">
        <v>0.68503937009999993</v>
      </c>
      <c r="D9" s="219">
        <v>0.71180896299999996</v>
      </c>
    </row>
    <row r="10" spans="1:4" x14ac:dyDescent="0.2">
      <c r="A10" s="271"/>
      <c r="B10" s="220" t="s">
        <v>456</v>
      </c>
      <c r="C10" s="221">
        <v>0.61417322839999999</v>
      </c>
      <c r="D10" s="222">
        <v>0.6784429179</v>
      </c>
    </row>
    <row r="11" spans="1:4" x14ac:dyDescent="0.2">
      <c r="A11" s="274" t="s">
        <v>441</v>
      </c>
      <c r="B11" s="217" t="s">
        <v>455</v>
      </c>
      <c r="C11" s="218">
        <v>0.51968503929999998</v>
      </c>
      <c r="D11" s="219">
        <v>0.36474016519999997</v>
      </c>
    </row>
    <row r="12" spans="1:4" x14ac:dyDescent="0.2">
      <c r="A12" s="271"/>
      <c r="B12" s="220" t="s">
        <v>456</v>
      </c>
      <c r="C12" s="221">
        <v>0.4566929133</v>
      </c>
      <c r="D12" s="222">
        <v>0.34337056830000001</v>
      </c>
    </row>
    <row r="13" spans="1:4" x14ac:dyDescent="0.2">
      <c r="A13" s="274" t="s">
        <v>452</v>
      </c>
      <c r="B13" s="217" t="s">
        <v>455</v>
      </c>
      <c r="C13" s="218">
        <v>0.1052631579</v>
      </c>
      <c r="D13" s="219">
        <v>0.1129211403</v>
      </c>
    </row>
    <row r="14" spans="1:4" x14ac:dyDescent="0.2">
      <c r="A14" s="271"/>
      <c r="B14" s="220" t="s">
        <v>456</v>
      </c>
      <c r="C14" s="221">
        <v>0.14912280700000002</v>
      </c>
      <c r="D14" s="222">
        <v>0.1436504998</v>
      </c>
    </row>
  </sheetData>
  <mergeCells count="6">
    <mergeCell ref="A13:A14"/>
    <mergeCell ref="A3:D3"/>
    <mergeCell ref="A5:A6"/>
    <mergeCell ref="A7:A8"/>
    <mergeCell ref="A9:A10"/>
    <mergeCell ref="A11:A12"/>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election activeCell="A2" sqref="A2"/>
    </sheetView>
  </sheetViews>
  <sheetFormatPr defaultColWidth="9" defaultRowHeight="14.25" x14ac:dyDescent="0.2"/>
  <cols>
    <col min="1" max="1" width="113.5703125" style="35" customWidth="1"/>
    <col min="2" max="2" width="11.28515625" style="35" customWidth="1"/>
    <col min="3" max="4" width="13.42578125" style="35" customWidth="1"/>
    <col min="5" max="16384" width="9" style="35"/>
  </cols>
  <sheetData>
    <row r="1" spans="1:4" ht="15" x14ac:dyDescent="0.25">
      <c r="A1" s="44" t="s">
        <v>279</v>
      </c>
    </row>
    <row r="3" spans="1:4" x14ac:dyDescent="0.2">
      <c r="A3" s="257" t="s">
        <v>57</v>
      </c>
      <c r="B3" s="258"/>
      <c r="C3" s="258"/>
      <c r="D3" s="259"/>
    </row>
    <row r="4" spans="1:4" ht="28.5" x14ac:dyDescent="0.2">
      <c r="A4" s="53" t="s">
        <v>50</v>
      </c>
      <c r="B4" s="172" t="s">
        <v>63</v>
      </c>
      <c r="C4" s="201" t="str">
        <f>VI</f>
        <v>Visual impairment</v>
      </c>
      <c r="D4" s="199" t="s">
        <v>3</v>
      </c>
    </row>
    <row r="5" spans="1:4" x14ac:dyDescent="0.2">
      <c r="A5" s="274" t="s">
        <v>445</v>
      </c>
      <c r="B5" s="212" t="s">
        <v>455</v>
      </c>
      <c r="C5" s="127">
        <v>0.49859154930000005</v>
      </c>
      <c r="D5" s="81">
        <v>0.39359805279999999</v>
      </c>
    </row>
    <row r="6" spans="1:4" x14ac:dyDescent="0.2">
      <c r="A6" s="271"/>
      <c r="B6" s="213" t="s">
        <v>456</v>
      </c>
      <c r="C6" s="129">
        <v>0.51267605630000002</v>
      </c>
      <c r="D6" s="78">
        <v>0.39144708910000003</v>
      </c>
    </row>
    <row r="7" spans="1:4" x14ac:dyDescent="0.2">
      <c r="A7" s="276" t="s">
        <v>446</v>
      </c>
      <c r="B7" s="212" t="s">
        <v>455</v>
      </c>
      <c r="C7" s="127">
        <v>0.81954887219999994</v>
      </c>
      <c r="D7" s="81">
        <v>0.88630071030000002</v>
      </c>
    </row>
    <row r="8" spans="1:4" x14ac:dyDescent="0.2">
      <c r="A8" s="286"/>
      <c r="B8" s="213" t="s">
        <v>456</v>
      </c>
      <c r="C8" s="129">
        <v>0.87218045109999998</v>
      </c>
      <c r="D8" s="78">
        <v>0.93096183939999999</v>
      </c>
    </row>
    <row r="9" spans="1:4" x14ac:dyDescent="0.2">
      <c r="A9" s="274" t="s">
        <v>441</v>
      </c>
      <c r="B9" s="212" t="s">
        <v>455</v>
      </c>
      <c r="C9" s="218">
        <v>0.56368563690000006</v>
      </c>
      <c r="D9" s="219">
        <v>0.4604954295</v>
      </c>
    </row>
    <row r="10" spans="1:4" x14ac:dyDescent="0.2">
      <c r="A10" s="271"/>
      <c r="B10" s="213" t="s">
        <v>456</v>
      </c>
      <c r="C10" s="221">
        <v>0.58807588079999995</v>
      </c>
      <c r="D10" s="222">
        <v>0.50028996709999995</v>
      </c>
    </row>
    <row r="11" spans="1:4" x14ac:dyDescent="0.2">
      <c r="A11" s="274" t="s">
        <v>444</v>
      </c>
      <c r="B11" s="212" t="s">
        <v>455</v>
      </c>
      <c r="C11" s="218">
        <v>0.79726027389999998</v>
      </c>
      <c r="D11" s="219">
        <v>0.78568639490000003</v>
      </c>
    </row>
    <row r="12" spans="1:4" x14ac:dyDescent="0.2">
      <c r="A12" s="271"/>
      <c r="B12" s="213" t="s">
        <v>456</v>
      </c>
      <c r="C12" s="221">
        <v>0.82739726019999993</v>
      </c>
      <c r="D12" s="222">
        <v>0.80035700340000004</v>
      </c>
    </row>
    <row r="13" spans="1:4" x14ac:dyDescent="0.2">
      <c r="A13" s="274" t="s">
        <v>461</v>
      </c>
      <c r="B13" s="212" t="s">
        <v>455</v>
      </c>
      <c r="C13" s="218">
        <v>0.3618784531</v>
      </c>
      <c r="D13" s="219">
        <v>0.41613416299999995</v>
      </c>
    </row>
    <row r="14" spans="1:4" x14ac:dyDescent="0.2">
      <c r="A14" s="271"/>
      <c r="B14" s="213" t="s">
        <v>456</v>
      </c>
      <c r="C14" s="221">
        <v>0.48342541440000003</v>
      </c>
      <c r="D14" s="222">
        <v>0.54298629899999995</v>
      </c>
    </row>
  </sheetData>
  <mergeCells count="6">
    <mergeCell ref="A13:A14"/>
    <mergeCell ref="A3:D3"/>
    <mergeCell ref="A5:A6"/>
    <mergeCell ref="A7:A8"/>
    <mergeCell ref="A9:A10"/>
    <mergeCell ref="A11:A1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election activeCell="A2" sqref="A2"/>
    </sheetView>
  </sheetViews>
  <sheetFormatPr defaultColWidth="9" defaultRowHeight="14.25" x14ac:dyDescent="0.2"/>
  <cols>
    <col min="1" max="1" width="94.5703125" style="35" customWidth="1"/>
    <col min="2" max="2" width="11" style="35" customWidth="1"/>
    <col min="3" max="4" width="13.7109375" style="35" customWidth="1"/>
    <col min="5" max="16384" width="9" style="35"/>
  </cols>
  <sheetData>
    <row r="1" spans="1:4" ht="15" x14ac:dyDescent="0.25">
      <c r="A1" s="44" t="s">
        <v>279</v>
      </c>
    </row>
    <row r="3" spans="1:4" x14ac:dyDescent="0.2">
      <c r="A3" s="257" t="s">
        <v>58</v>
      </c>
      <c r="B3" s="258"/>
      <c r="C3" s="258"/>
      <c r="D3" s="259"/>
    </row>
    <row r="4" spans="1:4" ht="28.5" x14ac:dyDescent="0.2">
      <c r="A4" s="53" t="s">
        <v>50</v>
      </c>
      <c r="B4" s="172" t="s">
        <v>63</v>
      </c>
      <c r="C4" s="201" t="str">
        <f>VI</f>
        <v>Visual impairment</v>
      </c>
      <c r="D4" s="199" t="s">
        <v>3</v>
      </c>
    </row>
    <row r="5" spans="1:4" x14ac:dyDescent="0.2">
      <c r="A5" s="274" t="s">
        <v>445</v>
      </c>
      <c r="B5" s="212" t="s">
        <v>455</v>
      </c>
      <c r="C5" s="127">
        <v>0.49090909090000001</v>
      </c>
      <c r="D5" s="81">
        <v>0.40970325869999996</v>
      </c>
    </row>
    <row r="6" spans="1:4" x14ac:dyDescent="0.2">
      <c r="A6" s="271"/>
      <c r="B6" s="213" t="s">
        <v>456</v>
      </c>
      <c r="C6" s="129">
        <v>0.53939393940000002</v>
      </c>
      <c r="D6" s="78">
        <v>0.43737484069999999</v>
      </c>
    </row>
    <row r="7" spans="1:4" x14ac:dyDescent="0.2">
      <c r="A7" s="276" t="s">
        <v>446</v>
      </c>
      <c r="B7" s="212" t="s">
        <v>455</v>
      </c>
      <c r="C7" s="127">
        <v>0.8125</v>
      </c>
      <c r="D7" s="81">
        <v>0.93384446879999994</v>
      </c>
    </row>
    <row r="8" spans="1:4" x14ac:dyDescent="0.2">
      <c r="A8" s="286"/>
      <c r="B8" s="213" t="s">
        <v>456</v>
      </c>
      <c r="C8" s="129">
        <v>0.85416666669999997</v>
      </c>
      <c r="D8" s="78">
        <v>0.95180722890000002</v>
      </c>
    </row>
    <row r="9" spans="1:4" x14ac:dyDescent="0.2">
      <c r="A9" s="274" t="s">
        <v>441</v>
      </c>
      <c r="B9" s="212" t="s">
        <v>455</v>
      </c>
      <c r="C9" s="218">
        <v>0.68023255809999994</v>
      </c>
      <c r="D9" s="219">
        <v>0.50928497049999999</v>
      </c>
    </row>
    <row r="10" spans="1:4" x14ac:dyDescent="0.2">
      <c r="A10" s="271"/>
      <c r="B10" s="213" t="s">
        <v>456</v>
      </c>
      <c r="C10" s="221">
        <v>0.7267441859999999</v>
      </c>
      <c r="D10" s="222">
        <v>0.53818118709999996</v>
      </c>
    </row>
    <row r="11" spans="1:4" x14ac:dyDescent="0.2">
      <c r="A11" s="274" t="s">
        <v>449</v>
      </c>
      <c r="B11" s="212" t="s">
        <v>455</v>
      </c>
      <c r="C11" s="218">
        <v>0.85714285720000005</v>
      </c>
      <c r="D11" s="219">
        <v>0.73426928279999992</v>
      </c>
    </row>
    <row r="12" spans="1:4" x14ac:dyDescent="0.2">
      <c r="A12" s="271"/>
      <c r="B12" s="213" t="s">
        <v>456</v>
      </c>
      <c r="C12" s="221">
        <v>0.78571428580000002</v>
      </c>
      <c r="D12" s="222">
        <v>0.71853856559999996</v>
      </c>
    </row>
  </sheetData>
  <mergeCells count="5">
    <mergeCell ref="A3:D3"/>
    <mergeCell ref="A5:A6"/>
    <mergeCell ref="A7:A8"/>
    <mergeCell ref="A9:A10"/>
    <mergeCell ref="A11:A1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ColWidth="9" defaultRowHeight="14.25" x14ac:dyDescent="0.2"/>
  <cols>
    <col min="1" max="1" width="109.5703125" style="35" customWidth="1"/>
    <col min="2" max="2" width="10.85546875" style="35" customWidth="1"/>
    <col min="3" max="4" width="13.140625" style="35" customWidth="1"/>
    <col min="5" max="16384" width="9" style="35"/>
  </cols>
  <sheetData>
    <row r="1" spans="1:4" ht="15" x14ac:dyDescent="0.25">
      <c r="A1" s="44" t="s">
        <v>279</v>
      </c>
    </row>
    <row r="3" spans="1:4" x14ac:dyDescent="0.2">
      <c r="A3" s="257" t="s">
        <v>59</v>
      </c>
      <c r="B3" s="258"/>
      <c r="C3" s="258"/>
      <c r="D3" s="259"/>
    </row>
    <row r="4" spans="1:4" ht="28.5" x14ac:dyDescent="0.2">
      <c r="A4" s="53" t="s">
        <v>50</v>
      </c>
      <c r="B4" s="172" t="s">
        <v>63</v>
      </c>
      <c r="C4" s="201" t="str">
        <f>VI</f>
        <v>Visual impairment</v>
      </c>
      <c r="D4" s="199" t="s">
        <v>3</v>
      </c>
    </row>
    <row r="5" spans="1:4" x14ac:dyDescent="0.2">
      <c r="A5" s="274" t="s">
        <v>445</v>
      </c>
      <c r="B5" s="212" t="s">
        <v>455</v>
      </c>
      <c r="C5" s="127">
        <v>0.60000000000000009</v>
      </c>
      <c r="D5" s="81">
        <v>0.57973799130000003</v>
      </c>
    </row>
    <row r="6" spans="1:4" x14ac:dyDescent="0.2">
      <c r="A6" s="271"/>
      <c r="B6" s="213" t="s">
        <v>456</v>
      </c>
      <c r="C6" s="129">
        <v>0.63125000000000009</v>
      </c>
      <c r="D6" s="78">
        <v>0.60803493450000001</v>
      </c>
    </row>
    <row r="7" spans="1:4" ht="14.25" customHeight="1" x14ac:dyDescent="0.2">
      <c r="A7" s="276" t="s">
        <v>446</v>
      </c>
      <c r="B7" s="212" t="s">
        <v>455</v>
      </c>
      <c r="C7" s="127">
        <v>0.85714285710000004</v>
      </c>
      <c r="D7" s="81">
        <v>0.91592427609999993</v>
      </c>
    </row>
    <row r="8" spans="1:4" x14ac:dyDescent="0.2">
      <c r="A8" s="286"/>
      <c r="B8" s="213" t="s">
        <v>456</v>
      </c>
      <c r="C8" s="129">
        <v>0.88095238090000005</v>
      </c>
      <c r="D8" s="78">
        <v>0.93763919819999997</v>
      </c>
    </row>
    <row r="9" spans="1:4" x14ac:dyDescent="0.2">
      <c r="A9" s="274" t="s">
        <v>449</v>
      </c>
      <c r="B9" s="212" t="s">
        <v>455</v>
      </c>
      <c r="C9" s="218">
        <v>0.6588235294</v>
      </c>
      <c r="D9" s="219">
        <v>0.71180896299999996</v>
      </c>
    </row>
    <row r="10" spans="1:4" x14ac:dyDescent="0.2">
      <c r="A10" s="271"/>
      <c r="B10" s="213" t="s">
        <v>456</v>
      </c>
      <c r="C10" s="221">
        <v>0.6588235294</v>
      </c>
      <c r="D10" s="222">
        <v>0.6784429179</v>
      </c>
    </row>
    <row r="11" spans="1:4" x14ac:dyDescent="0.2">
      <c r="A11" s="274" t="s">
        <v>441</v>
      </c>
      <c r="B11" s="212" t="s">
        <v>455</v>
      </c>
      <c r="C11" s="218">
        <v>0.46820809250000001</v>
      </c>
      <c r="D11" s="219">
        <v>0.36474016519999997</v>
      </c>
    </row>
    <row r="12" spans="1:4" x14ac:dyDescent="0.2">
      <c r="A12" s="271"/>
      <c r="B12" s="213" t="s">
        <v>456</v>
      </c>
      <c r="C12" s="221">
        <v>0.43352601160000004</v>
      </c>
      <c r="D12" s="222">
        <v>0.34337056830000001</v>
      </c>
    </row>
    <row r="13" spans="1:4" x14ac:dyDescent="0.2">
      <c r="A13" s="274" t="s">
        <v>452</v>
      </c>
      <c r="B13" s="212" t="s">
        <v>455</v>
      </c>
      <c r="C13" s="218">
        <v>5.4545454599999994E-2</v>
      </c>
      <c r="D13" s="219">
        <v>0.1129211403</v>
      </c>
    </row>
    <row r="14" spans="1:4" x14ac:dyDescent="0.2">
      <c r="A14" s="271"/>
      <c r="B14" s="213" t="s">
        <v>456</v>
      </c>
      <c r="C14" s="221">
        <v>7.8787878799999989E-2</v>
      </c>
      <c r="D14" s="222">
        <v>0.1436504998</v>
      </c>
    </row>
  </sheetData>
  <mergeCells count="6">
    <mergeCell ref="A13:A14"/>
    <mergeCell ref="A3:D3"/>
    <mergeCell ref="A5:A6"/>
    <mergeCell ref="A7:A8"/>
    <mergeCell ref="A9:A10"/>
    <mergeCell ref="A11:A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67.5703125" customWidth="1"/>
    <col min="2" max="4" width="15.85546875" customWidth="1"/>
    <col min="5" max="5" width="10.85546875" bestFit="1" customWidth="1"/>
  </cols>
  <sheetData>
    <row r="1" spans="1:5" x14ac:dyDescent="0.25">
      <c r="A1" s="1" t="s">
        <v>12</v>
      </c>
    </row>
    <row r="3" spans="1:5" x14ac:dyDescent="0.25">
      <c r="A3" s="254" t="s">
        <v>243</v>
      </c>
      <c r="B3" s="255"/>
      <c r="C3" s="255"/>
      <c r="D3" s="256"/>
      <c r="E3" s="19"/>
    </row>
    <row r="4" spans="1:5" ht="43.5" x14ac:dyDescent="0.25">
      <c r="A4" s="51" t="s">
        <v>81</v>
      </c>
      <c r="B4" s="156" t="s">
        <v>82</v>
      </c>
      <c r="C4" s="156" t="s">
        <v>83</v>
      </c>
      <c r="D4" s="118" t="s">
        <v>231</v>
      </c>
    </row>
    <row r="5" spans="1:5" x14ac:dyDescent="0.25">
      <c r="A5" s="53" t="s">
        <v>281</v>
      </c>
      <c r="B5" s="54">
        <v>8.7959430956334426E-3</v>
      </c>
      <c r="C5" s="54">
        <v>1.7888173361954411E-2</v>
      </c>
      <c r="D5" s="55">
        <v>1.2943909724527049E-2</v>
      </c>
    </row>
    <row r="6" spans="1:5" x14ac:dyDescent="0.25">
      <c r="A6" s="53" t="s">
        <v>282</v>
      </c>
      <c r="B6" s="54">
        <v>2.2707893910155725E-2</v>
      </c>
      <c r="C6" s="54">
        <v>4.2727179801696817E-2</v>
      </c>
      <c r="D6" s="55">
        <v>4.8456687686691008E-2</v>
      </c>
    </row>
    <row r="7" spans="1:5" x14ac:dyDescent="0.25">
      <c r="A7" s="53" t="s">
        <v>283</v>
      </c>
      <c r="B7" s="54">
        <v>2.3740070906071893E-2</v>
      </c>
      <c r="C7" s="54">
        <v>5.7344372891750997E-2</v>
      </c>
      <c r="D7" s="55">
        <v>4.6797212080982413E-2</v>
      </c>
    </row>
    <row r="8" spans="1:5" x14ac:dyDescent="0.25">
      <c r="A8" s="53" t="s">
        <v>284</v>
      </c>
      <c r="B8" s="54">
        <v>8.7061885742494276E-3</v>
      </c>
      <c r="C8" s="54">
        <v>6.0308698763160582E-3</v>
      </c>
      <c r="D8" s="55">
        <v>3.0202456023896446E-2</v>
      </c>
    </row>
    <row r="9" spans="1:5" x14ac:dyDescent="0.25">
      <c r="A9" s="53" t="s">
        <v>285</v>
      </c>
      <c r="B9" s="54">
        <v>1.2565632993762062E-3</v>
      </c>
      <c r="C9" s="54">
        <v>5.5708882755800881E-2</v>
      </c>
      <c r="D9" s="55">
        <v>1.3607699966810488E-2</v>
      </c>
    </row>
    <row r="10" spans="1:5" x14ac:dyDescent="0.25">
      <c r="A10" s="53" t="s">
        <v>286</v>
      </c>
      <c r="B10" s="54">
        <v>7.974689224969711E-2</v>
      </c>
      <c r="C10" s="54">
        <v>0.17141980987427163</v>
      </c>
      <c r="D10" s="55">
        <v>8.3305675406571522E-2</v>
      </c>
    </row>
    <row r="11" spans="1:5" x14ac:dyDescent="0.25">
      <c r="A11" s="56" t="s">
        <v>287</v>
      </c>
      <c r="B11" s="57">
        <v>0.85504644796481621</v>
      </c>
      <c r="C11" s="57">
        <v>0.64888071143820913</v>
      </c>
      <c r="D11" s="58">
        <v>0.76468635911052107</v>
      </c>
    </row>
    <row r="12" spans="1:5" x14ac:dyDescent="0.25">
      <c r="A12" s="35"/>
      <c r="B12" s="35"/>
      <c r="C12" s="35"/>
      <c r="D12" s="35"/>
    </row>
    <row r="13" spans="1:5" x14ac:dyDescent="0.25">
      <c r="A13" s="254" t="s">
        <v>244</v>
      </c>
      <c r="B13" s="255"/>
      <c r="C13" s="255"/>
      <c r="D13" s="256"/>
    </row>
    <row r="14" spans="1:5" ht="57.75" x14ac:dyDescent="0.25">
      <c r="A14" s="51" t="s">
        <v>86</v>
      </c>
      <c r="B14" s="156" t="s">
        <v>84</v>
      </c>
      <c r="C14" s="156" t="s">
        <v>85</v>
      </c>
      <c r="D14" s="118" t="s">
        <v>232</v>
      </c>
    </row>
    <row r="15" spans="1:5" x14ac:dyDescent="0.25">
      <c r="A15" s="53" t="s">
        <v>288</v>
      </c>
      <c r="B15" s="54">
        <v>0.13512951211900551</v>
      </c>
      <c r="C15" s="54">
        <v>8.8593453245447443E-2</v>
      </c>
      <c r="D15" s="55">
        <v>0.47187099138720912</v>
      </c>
    </row>
    <row r="16" spans="1:5" x14ac:dyDescent="0.25">
      <c r="A16" s="53" t="s">
        <v>289</v>
      </c>
      <c r="B16" s="54">
        <v>0.4531363778216998</v>
      </c>
      <c r="C16" s="54">
        <v>0.37269578818009164</v>
      </c>
      <c r="D16" s="55">
        <v>0.28513835440718344</v>
      </c>
    </row>
    <row r="17" spans="1:4" x14ac:dyDescent="0.25">
      <c r="A17" s="53" t="s">
        <v>290</v>
      </c>
      <c r="B17" s="54">
        <v>6.9073130136273794E-2</v>
      </c>
      <c r="C17" s="54">
        <v>4.3458831415484303E-2</v>
      </c>
      <c r="D17" s="55">
        <v>1.0872884979536986E-2</v>
      </c>
    </row>
    <row r="18" spans="1:4" x14ac:dyDescent="0.25">
      <c r="A18" s="53" t="s">
        <v>291</v>
      </c>
      <c r="B18" s="54">
        <v>2.7254759180276707E-2</v>
      </c>
      <c r="C18" s="54">
        <v>1.6981342866718804E-2</v>
      </c>
      <c r="D18" s="55">
        <v>7.8492456172500155E-2</v>
      </c>
    </row>
    <row r="19" spans="1:4" x14ac:dyDescent="0.25">
      <c r="A19" s="53" t="s">
        <v>292</v>
      </c>
      <c r="B19" s="54">
        <v>7.4690523249765939E-2</v>
      </c>
      <c r="C19" s="54">
        <v>0.15629538599039214</v>
      </c>
      <c r="D19" s="55">
        <v>3.6100421477002015E-2</v>
      </c>
    </row>
    <row r="20" spans="1:4" x14ac:dyDescent="0.25">
      <c r="A20" s="56" t="s">
        <v>293</v>
      </c>
      <c r="B20" s="57">
        <v>0.24071569749297828</v>
      </c>
      <c r="C20" s="57">
        <v>0.32197519830186561</v>
      </c>
      <c r="D20" s="58">
        <v>0.11752489157656842</v>
      </c>
    </row>
  </sheetData>
  <mergeCells count="2">
    <mergeCell ref="A3:D3"/>
    <mergeCell ref="A13:D13"/>
  </mergeCell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A2" sqref="A2"/>
    </sheetView>
  </sheetViews>
  <sheetFormatPr defaultColWidth="9" defaultRowHeight="14.25" x14ac:dyDescent="0.2"/>
  <cols>
    <col min="1" max="1" width="114.42578125" style="35" customWidth="1"/>
    <col min="2" max="2" width="9.85546875" style="35" customWidth="1"/>
    <col min="3" max="3" width="15.5703125" style="35" customWidth="1"/>
    <col min="4" max="4" width="10.85546875" style="35" bestFit="1" customWidth="1"/>
    <col min="5" max="16384" width="9" style="35"/>
  </cols>
  <sheetData>
    <row r="1" spans="1:4" ht="15" x14ac:dyDescent="0.25">
      <c r="A1" s="44" t="s">
        <v>280</v>
      </c>
    </row>
    <row r="3" spans="1:4" x14ac:dyDescent="0.2">
      <c r="A3" s="257" t="s">
        <v>57</v>
      </c>
      <c r="B3" s="258"/>
      <c r="C3" s="258"/>
      <c r="D3" s="259"/>
    </row>
    <row r="4" spans="1:4" ht="42.75" x14ac:dyDescent="0.2">
      <c r="A4" s="53" t="s">
        <v>50</v>
      </c>
      <c r="B4" s="172" t="s">
        <v>63</v>
      </c>
      <c r="C4" s="201" t="str">
        <f>OSSI</f>
        <v>Other sensory/speech impairment</v>
      </c>
      <c r="D4" s="199" t="s">
        <v>3</v>
      </c>
    </row>
    <row r="5" spans="1:4" x14ac:dyDescent="0.2">
      <c r="A5" s="274" t="s">
        <v>445</v>
      </c>
      <c r="B5" s="212" t="s">
        <v>455</v>
      </c>
      <c r="C5" s="127">
        <v>0.53238546600000003</v>
      </c>
      <c r="D5" s="81">
        <v>0.39359805279999999</v>
      </c>
    </row>
    <row r="6" spans="1:4" x14ac:dyDescent="0.2">
      <c r="A6" s="271"/>
      <c r="B6" s="213" t="s">
        <v>456</v>
      </c>
      <c r="C6" s="129">
        <v>0.54660347549999999</v>
      </c>
      <c r="D6" s="78">
        <v>0.39144708910000003</v>
      </c>
    </row>
    <row r="7" spans="1:4" x14ac:dyDescent="0.2">
      <c r="A7" s="276" t="s">
        <v>446</v>
      </c>
      <c r="B7" s="212" t="s">
        <v>455</v>
      </c>
      <c r="C7" s="127">
        <v>0.71212121210000001</v>
      </c>
      <c r="D7" s="81">
        <v>0.88630071030000002</v>
      </c>
    </row>
    <row r="8" spans="1:4" x14ac:dyDescent="0.2">
      <c r="A8" s="286"/>
      <c r="B8" s="213" t="s">
        <v>456</v>
      </c>
      <c r="C8" s="129">
        <v>0.84343434340000001</v>
      </c>
      <c r="D8" s="78">
        <v>0.93096183939999999</v>
      </c>
    </row>
    <row r="9" spans="1:4" x14ac:dyDescent="0.2">
      <c r="A9" s="274" t="s">
        <v>441</v>
      </c>
      <c r="B9" s="212" t="s">
        <v>455</v>
      </c>
      <c r="C9" s="218">
        <v>0.50769230769999996</v>
      </c>
      <c r="D9" s="219">
        <v>0.4604954295</v>
      </c>
    </row>
    <row r="10" spans="1:4" x14ac:dyDescent="0.2">
      <c r="A10" s="271"/>
      <c r="B10" s="213" t="s">
        <v>456</v>
      </c>
      <c r="C10" s="221">
        <v>0.5815384616</v>
      </c>
      <c r="D10" s="222">
        <v>0.50028996709999995</v>
      </c>
    </row>
    <row r="11" spans="1:4" x14ac:dyDescent="0.2">
      <c r="A11" s="274" t="s">
        <v>444</v>
      </c>
      <c r="B11" s="212" t="s">
        <v>455</v>
      </c>
      <c r="C11" s="218">
        <v>0.82629107980000005</v>
      </c>
      <c r="D11" s="219">
        <v>0.78568639490000003</v>
      </c>
    </row>
    <row r="12" spans="1:4" x14ac:dyDescent="0.2">
      <c r="A12" s="271"/>
      <c r="B12" s="213" t="s">
        <v>456</v>
      </c>
      <c r="C12" s="221">
        <v>0.84194053209999997</v>
      </c>
      <c r="D12" s="222">
        <v>0.80035700340000004</v>
      </c>
    </row>
    <row r="13" spans="1:4" x14ac:dyDescent="0.2">
      <c r="A13" s="274" t="s">
        <v>461</v>
      </c>
      <c r="B13" s="212" t="s">
        <v>455</v>
      </c>
      <c r="C13" s="218">
        <v>0.4539781591</v>
      </c>
      <c r="D13" s="219">
        <v>0.41613416299999995</v>
      </c>
    </row>
    <row r="14" spans="1:4" x14ac:dyDescent="0.2">
      <c r="A14" s="271"/>
      <c r="B14" s="213" t="s">
        <v>456</v>
      </c>
      <c r="C14" s="221">
        <v>0.60530421219999997</v>
      </c>
      <c r="D14" s="222">
        <v>0.54298629899999995</v>
      </c>
    </row>
    <row r="15" spans="1:4" x14ac:dyDescent="0.2">
      <c r="B15" s="216"/>
    </row>
  </sheetData>
  <mergeCells count="6">
    <mergeCell ref="A13:A14"/>
    <mergeCell ref="A3:D3"/>
    <mergeCell ref="A5:A6"/>
    <mergeCell ref="A7:A8"/>
    <mergeCell ref="A9:A10"/>
    <mergeCell ref="A11:A12"/>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ColWidth="9" defaultRowHeight="14.25" x14ac:dyDescent="0.2"/>
  <cols>
    <col min="1" max="1" width="81" style="35" customWidth="1"/>
    <col min="2" max="2" width="10.140625" style="35" customWidth="1"/>
    <col min="3" max="3" width="16.5703125" style="35" customWidth="1"/>
    <col min="4" max="4" width="10.85546875" style="35" bestFit="1" customWidth="1"/>
    <col min="5" max="16384" width="9" style="35"/>
  </cols>
  <sheetData>
    <row r="1" spans="1:4" ht="15" x14ac:dyDescent="0.25">
      <c r="A1" s="44" t="s">
        <v>280</v>
      </c>
    </row>
    <row r="3" spans="1:4" x14ac:dyDescent="0.2">
      <c r="A3" s="257" t="s">
        <v>58</v>
      </c>
      <c r="B3" s="258"/>
      <c r="C3" s="258"/>
      <c r="D3" s="259"/>
    </row>
    <row r="4" spans="1:4" ht="42.75" x14ac:dyDescent="0.2">
      <c r="A4" s="53" t="s">
        <v>50</v>
      </c>
      <c r="B4" s="172" t="s">
        <v>63</v>
      </c>
      <c r="C4" s="201" t="str">
        <f>OSSI</f>
        <v>Other sensory/speech impairment</v>
      </c>
      <c r="D4" s="199" t="s">
        <v>3</v>
      </c>
    </row>
    <row r="5" spans="1:4" x14ac:dyDescent="0.2">
      <c r="A5" s="274" t="s">
        <v>445</v>
      </c>
      <c r="B5" s="212" t="s">
        <v>455</v>
      </c>
      <c r="C5" s="127">
        <v>0.5333333334</v>
      </c>
      <c r="D5" s="81">
        <v>0.40970325869999996</v>
      </c>
    </row>
    <row r="6" spans="1:4" x14ac:dyDescent="0.2">
      <c r="A6" s="271"/>
      <c r="B6" s="213" t="s">
        <v>456</v>
      </c>
      <c r="C6" s="129">
        <v>0.43333333340000002</v>
      </c>
      <c r="D6" s="78">
        <v>0.43737484069999999</v>
      </c>
    </row>
    <row r="7" spans="1:4" x14ac:dyDescent="0.2">
      <c r="A7" s="274" t="s">
        <v>441</v>
      </c>
      <c r="B7" s="212" t="s">
        <v>455</v>
      </c>
      <c r="C7" s="127">
        <v>0.48387096770000004</v>
      </c>
      <c r="D7" s="81">
        <v>0.50928497049999999</v>
      </c>
    </row>
    <row r="8" spans="1:4" x14ac:dyDescent="0.2">
      <c r="A8" s="271"/>
      <c r="B8" s="213" t="s">
        <v>456</v>
      </c>
      <c r="C8" s="129">
        <v>0.48387096770000004</v>
      </c>
      <c r="D8" s="78">
        <v>0.53818118709999996</v>
      </c>
    </row>
  </sheetData>
  <mergeCells count="3">
    <mergeCell ref="A3:D3"/>
    <mergeCell ref="A5:A6"/>
    <mergeCell ref="A7:A8"/>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ColWidth="9" defaultRowHeight="14.25" x14ac:dyDescent="0.2"/>
  <cols>
    <col min="1" max="1" width="78.85546875" style="35" customWidth="1"/>
    <col min="2" max="2" width="10.5703125" style="35" customWidth="1"/>
    <col min="3" max="4" width="12.7109375" style="35" customWidth="1"/>
    <col min="5" max="16384" width="9" style="35"/>
  </cols>
  <sheetData>
    <row r="1" spans="1:4" ht="15" x14ac:dyDescent="0.25">
      <c r="A1" s="44" t="s">
        <v>67</v>
      </c>
    </row>
    <row r="3" spans="1:4" x14ac:dyDescent="0.2">
      <c r="A3" s="257" t="s">
        <v>51</v>
      </c>
      <c r="B3" s="258"/>
      <c r="C3" s="258"/>
      <c r="D3" s="259"/>
    </row>
    <row r="4" spans="1:4" ht="28.5" x14ac:dyDescent="0.2">
      <c r="A4" s="53" t="s">
        <v>50</v>
      </c>
      <c r="B4" s="172" t="s">
        <v>63</v>
      </c>
      <c r="C4" s="201" t="str">
        <f>HI</f>
        <v>Hearing impairment</v>
      </c>
      <c r="D4" s="199" t="s">
        <v>3</v>
      </c>
    </row>
    <row r="5" spans="1:4" x14ac:dyDescent="0.2">
      <c r="A5" s="274" t="s">
        <v>462</v>
      </c>
      <c r="B5" s="212" t="s">
        <v>463</v>
      </c>
      <c r="C5" s="127">
        <v>0.88501291989999997</v>
      </c>
      <c r="D5" s="81">
        <v>0.91717360790000002</v>
      </c>
    </row>
    <row r="6" spans="1:4" x14ac:dyDescent="0.2">
      <c r="A6" s="271"/>
      <c r="B6" s="213" t="s">
        <v>456</v>
      </c>
      <c r="C6" s="129">
        <v>0.91341256370000001</v>
      </c>
      <c r="D6" s="78">
        <v>0.95259449070000002</v>
      </c>
    </row>
    <row r="7" spans="1:4" x14ac:dyDescent="0.2">
      <c r="A7" s="274" t="s">
        <v>464</v>
      </c>
      <c r="B7" s="212" t="s">
        <v>463</v>
      </c>
      <c r="C7" s="127">
        <v>0.85677083330000003</v>
      </c>
      <c r="D7" s="81">
        <v>0.90404896420000003</v>
      </c>
    </row>
    <row r="8" spans="1:4" x14ac:dyDescent="0.2">
      <c r="A8" s="271"/>
      <c r="B8" s="213" t="s">
        <v>456</v>
      </c>
      <c r="C8" s="129">
        <v>0.90614334470000002</v>
      </c>
      <c r="D8" s="78">
        <v>0.94400512930000002</v>
      </c>
    </row>
    <row r="9" spans="1:4" x14ac:dyDescent="0.2">
      <c r="A9" s="274" t="s">
        <v>465</v>
      </c>
      <c r="B9" s="212" t="s">
        <v>463</v>
      </c>
      <c r="C9" s="218">
        <v>0.82077922079999999</v>
      </c>
      <c r="D9" s="219">
        <v>0.83241862229999997</v>
      </c>
    </row>
    <row r="10" spans="1:4" x14ac:dyDescent="0.2">
      <c r="A10" s="271"/>
      <c r="B10" s="213" t="s">
        <v>456</v>
      </c>
      <c r="C10" s="221">
        <v>0.87457627120000003</v>
      </c>
      <c r="D10" s="222">
        <v>0.871257485</v>
      </c>
    </row>
    <row r="11" spans="1:4" x14ac:dyDescent="0.2">
      <c r="A11" s="274" t="s">
        <v>466</v>
      </c>
      <c r="B11" s="212" t="s">
        <v>463</v>
      </c>
      <c r="C11" s="218">
        <v>0.73828125</v>
      </c>
      <c r="D11" s="219">
        <v>0.74841096669999996</v>
      </c>
    </row>
    <row r="12" spans="1:4" x14ac:dyDescent="0.2">
      <c r="A12" s="271"/>
      <c r="B12" s="213" t="s">
        <v>456</v>
      </c>
      <c r="C12" s="221">
        <v>0.80919931860000005</v>
      </c>
      <c r="D12" s="222">
        <v>0.80466909399999997</v>
      </c>
    </row>
    <row r="13" spans="1:4" x14ac:dyDescent="0.2">
      <c r="A13" s="274" t="s">
        <v>412</v>
      </c>
      <c r="B13" s="212" t="s">
        <v>463</v>
      </c>
      <c r="C13" s="218">
        <v>0.63157894739999998</v>
      </c>
      <c r="D13" s="219">
        <v>0.61519350220000002</v>
      </c>
    </row>
    <row r="14" spans="1:4" x14ac:dyDescent="0.2">
      <c r="A14" s="271"/>
      <c r="B14" s="213" t="s">
        <v>456</v>
      </c>
      <c r="C14" s="221">
        <v>0.7226027397</v>
      </c>
      <c r="D14" s="222">
        <v>0.66938425229999998</v>
      </c>
    </row>
    <row r="16" spans="1:4" x14ac:dyDescent="0.2">
      <c r="A16" s="257" t="s">
        <v>64</v>
      </c>
      <c r="B16" s="258"/>
      <c r="C16" s="258"/>
      <c r="D16" s="259"/>
    </row>
    <row r="17" spans="1:4" ht="28.5" x14ac:dyDescent="0.2">
      <c r="A17" s="53" t="s">
        <v>50</v>
      </c>
      <c r="B17" s="172" t="s">
        <v>63</v>
      </c>
      <c r="C17" s="201" t="str">
        <f>HI</f>
        <v>Hearing impairment</v>
      </c>
      <c r="D17" s="199" t="s">
        <v>3</v>
      </c>
    </row>
    <row r="18" spans="1:4" x14ac:dyDescent="0.2">
      <c r="A18" s="274" t="s">
        <v>467</v>
      </c>
      <c r="B18" s="212" t="s">
        <v>463</v>
      </c>
      <c r="C18" s="127">
        <v>0.61635220130000001</v>
      </c>
      <c r="D18" s="81">
        <v>0.58927948139999997</v>
      </c>
    </row>
    <row r="19" spans="1:4" x14ac:dyDescent="0.2">
      <c r="A19" s="271"/>
      <c r="B19" s="213" t="s">
        <v>456</v>
      </c>
      <c r="C19" s="129">
        <v>0.54458364039999996</v>
      </c>
      <c r="D19" s="78">
        <v>0.4471947195</v>
      </c>
    </row>
    <row r="20" spans="1:4" x14ac:dyDescent="0.2">
      <c r="A20" s="274" t="s">
        <v>468</v>
      </c>
      <c r="B20" s="212" t="s">
        <v>463</v>
      </c>
      <c r="C20" s="127">
        <v>0.4404655327</v>
      </c>
      <c r="D20" s="81">
        <v>0.381595833</v>
      </c>
    </row>
    <row r="21" spans="1:4" x14ac:dyDescent="0.2">
      <c r="A21" s="271"/>
      <c r="B21" s="213" t="s">
        <v>456</v>
      </c>
      <c r="C21" s="129">
        <v>0.60572687219999999</v>
      </c>
      <c r="D21" s="78">
        <v>0.55799848370000005</v>
      </c>
    </row>
    <row r="22" spans="1:4" x14ac:dyDescent="0.2">
      <c r="A22" s="274" t="s">
        <v>469</v>
      </c>
      <c r="B22" s="212" t="s">
        <v>463</v>
      </c>
      <c r="C22" s="218">
        <v>0.5062388592</v>
      </c>
      <c r="D22" s="219">
        <v>0.4754669675</v>
      </c>
    </row>
    <row r="23" spans="1:4" x14ac:dyDescent="0.2">
      <c r="A23" s="271"/>
      <c r="B23" s="213" t="s">
        <v>456</v>
      </c>
      <c r="C23" s="221">
        <v>0.53674832959999996</v>
      </c>
      <c r="D23" s="222">
        <v>0.49507023820000001</v>
      </c>
    </row>
    <row r="24" spans="1:4" x14ac:dyDescent="0.2">
      <c r="A24" s="274" t="s">
        <v>413</v>
      </c>
      <c r="B24" s="212" t="s">
        <v>463</v>
      </c>
      <c r="C24" s="218">
        <v>0.46223839849999998</v>
      </c>
      <c r="D24" s="219">
        <v>0.43770524929999999</v>
      </c>
    </row>
    <row r="25" spans="1:4" x14ac:dyDescent="0.2">
      <c r="A25" s="271"/>
      <c r="B25" s="213" t="s">
        <v>456</v>
      </c>
      <c r="C25" s="221">
        <v>0.53674832959999996</v>
      </c>
      <c r="D25" s="222">
        <v>0.49507023820000001</v>
      </c>
    </row>
  </sheetData>
  <mergeCells count="11">
    <mergeCell ref="A13:A14"/>
    <mergeCell ref="A3:D3"/>
    <mergeCell ref="A5:A6"/>
    <mergeCell ref="A7:A8"/>
    <mergeCell ref="A9:A10"/>
    <mergeCell ref="A11:A12"/>
    <mergeCell ref="A24:A25"/>
    <mergeCell ref="A16:D16"/>
    <mergeCell ref="A18:A19"/>
    <mergeCell ref="A20:A21"/>
    <mergeCell ref="A22:A23"/>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ColWidth="9" defaultRowHeight="14.25" x14ac:dyDescent="0.2"/>
  <cols>
    <col min="1" max="1" width="95" style="35" customWidth="1"/>
    <col min="2" max="2" width="8.5703125" style="35" customWidth="1"/>
    <col min="3" max="4" width="12.7109375" style="35" customWidth="1"/>
    <col min="5" max="16384" width="9" style="35"/>
  </cols>
  <sheetData>
    <row r="1" spans="1:4" ht="15" x14ac:dyDescent="0.25">
      <c r="A1" s="44" t="s">
        <v>67</v>
      </c>
    </row>
    <row r="3" spans="1:4" x14ac:dyDescent="0.2">
      <c r="A3" s="257" t="s">
        <v>53</v>
      </c>
      <c r="B3" s="258"/>
      <c r="C3" s="258"/>
      <c r="D3" s="259"/>
    </row>
    <row r="4" spans="1:4" ht="28.5" x14ac:dyDescent="0.2">
      <c r="A4" s="53" t="s">
        <v>50</v>
      </c>
      <c r="B4" s="172" t="s">
        <v>63</v>
      </c>
      <c r="C4" s="201" t="str">
        <f>HI</f>
        <v>Hearing impairment</v>
      </c>
      <c r="D4" s="199" t="s">
        <v>3</v>
      </c>
    </row>
    <row r="5" spans="1:4" x14ac:dyDescent="0.2">
      <c r="A5" s="274" t="s">
        <v>414</v>
      </c>
      <c r="B5" s="212" t="s">
        <v>463</v>
      </c>
      <c r="C5" s="127">
        <v>0.53879310339999997</v>
      </c>
      <c r="D5" s="81">
        <v>0.59845447959999998</v>
      </c>
    </row>
    <row r="6" spans="1:4" x14ac:dyDescent="0.2">
      <c r="A6" s="271"/>
      <c r="B6" s="213" t="s">
        <v>456</v>
      </c>
      <c r="C6" s="129">
        <v>0.64</v>
      </c>
      <c r="D6" s="78">
        <v>0.68124790589999995</v>
      </c>
    </row>
    <row r="7" spans="1:4" x14ac:dyDescent="0.2">
      <c r="A7" s="274" t="s">
        <v>470</v>
      </c>
      <c r="B7" s="212" t="s">
        <v>463</v>
      </c>
      <c r="C7" s="127">
        <v>0.47537473229999999</v>
      </c>
      <c r="D7" s="81">
        <v>0.59392635100000002</v>
      </c>
    </row>
    <row r="8" spans="1:4" x14ac:dyDescent="0.2">
      <c r="A8" s="271"/>
      <c r="B8" s="213" t="s">
        <v>456</v>
      </c>
      <c r="C8" s="129">
        <v>0.59824561399999998</v>
      </c>
      <c r="D8" s="78">
        <v>0.69705727799999995</v>
      </c>
    </row>
    <row r="9" spans="1:4" x14ac:dyDescent="0.2">
      <c r="A9" s="274" t="s">
        <v>471</v>
      </c>
      <c r="B9" s="212" t="s">
        <v>463</v>
      </c>
      <c r="C9" s="218">
        <v>0.34893617020000001</v>
      </c>
      <c r="D9" s="219">
        <v>0.49867616619999999</v>
      </c>
    </row>
    <row r="10" spans="1:4" x14ac:dyDescent="0.2">
      <c r="A10" s="271"/>
      <c r="B10" s="213" t="s">
        <v>456</v>
      </c>
      <c r="C10" s="221">
        <v>0.38356164380000002</v>
      </c>
      <c r="D10" s="222">
        <v>0.54612229680000002</v>
      </c>
    </row>
    <row r="11" spans="1:4" x14ac:dyDescent="0.2">
      <c r="A11" s="274" t="s">
        <v>472</v>
      </c>
      <c r="B11" s="212" t="s">
        <v>463</v>
      </c>
      <c r="C11" s="218">
        <v>0.1894273128</v>
      </c>
      <c r="D11" s="219">
        <v>0.21408382070000001</v>
      </c>
    </row>
    <row r="12" spans="1:4" x14ac:dyDescent="0.2">
      <c r="A12" s="271"/>
      <c r="B12" s="213" t="s">
        <v>456</v>
      </c>
      <c r="C12" s="221">
        <v>0.176975945</v>
      </c>
      <c r="D12" s="222">
        <v>0.19634260119999999</v>
      </c>
    </row>
    <row r="13" spans="1:4" x14ac:dyDescent="0.2">
      <c r="A13" s="274" t="s">
        <v>473</v>
      </c>
      <c r="B13" s="212" t="s">
        <v>463</v>
      </c>
      <c r="C13" s="218">
        <v>0.4004376368</v>
      </c>
      <c r="D13" s="219">
        <v>0.42091911409999999</v>
      </c>
    </row>
    <row r="14" spans="1:4" x14ac:dyDescent="0.2">
      <c r="A14" s="271"/>
      <c r="B14" s="213" t="s">
        <v>456</v>
      </c>
      <c r="C14" s="221">
        <v>0.4199655766</v>
      </c>
      <c r="D14" s="222">
        <v>0.4747278237</v>
      </c>
    </row>
    <row r="15" spans="1:4" x14ac:dyDescent="0.2">
      <c r="A15" s="274" t="s">
        <v>474</v>
      </c>
      <c r="B15" s="212" t="s">
        <v>463</v>
      </c>
      <c r="C15" s="218">
        <v>0.3111111111</v>
      </c>
      <c r="D15" s="219">
        <v>0.35952973319999998</v>
      </c>
    </row>
    <row r="16" spans="1:4" x14ac:dyDescent="0.2">
      <c r="A16" s="271"/>
      <c r="B16" s="213" t="s">
        <v>456</v>
      </c>
      <c r="C16" s="221">
        <v>0.3212435233</v>
      </c>
      <c r="D16" s="222">
        <v>0.36691346940000003</v>
      </c>
    </row>
    <row r="17" spans="1:4" x14ac:dyDescent="0.2">
      <c r="A17" s="274" t="s">
        <v>475</v>
      </c>
      <c r="B17" s="212" t="s">
        <v>463</v>
      </c>
      <c r="C17" s="218">
        <v>0.17073170730000001</v>
      </c>
      <c r="D17" s="219">
        <v>0.18107118110000001</v>
      </c>
    </row>
    <row r="18" spans="1:4" x14ac:dyDescent="0.2">
      <c r="A18" s="271"/>
      <c r="B18" s="213" t="s">
        <v>456</v>
      </c>
      <c r="C18" s="221">
        <v>0.14335060450000001</v>
      </c>
      <c r="D18" s="222">
        <v>0.1604037502</v>
      </c>
    </row>
    <row r="19" spans="1:4" x14ac:dyDescent="0.2">
      <c r="A19" s="274" t="s">
        <v>476</v>
      </c>
      <c r="B19" s="214" t="s">
        <v>463</v>
      </c>
      <c r="C19" s="218">
        <v>0.40311804010000002</v>
      </c>
      <c r="D19" s="219">
        <v>0.54754789079999999</v>
      </c>
    </row>
    <row r="20" spans="1:4" x14ac:dyDescent="0.2">
      <c r="A20" s="271"/>
      <c r="B20" s="213" t="s">
        <v>456</v>
      </c>
      <c r="C20" s="221">
        <v>0.44559585489999998</v>
      </c>
      <c r="D20" s="222">
        <v>0.60999064550000004</v>
      </c>
    </row>
    <row r="22" spans="1:4" x14ac:dyDescent="0.2">
      <c r="A22" s="257" t="s">
        <v>54</v>
      </c>
      <c r="B22" s="258"/>
      <c r="C22" s="258"/>
      <c r="D22" s="259"/>
    </row>
    <row r="23" spans="1:4" ht="28.5" x14ac:dyDescent="0.2">
      <c r="A23" s="53" t="s">
        <v>50</v>
      </c>
      <c r="B23" s="172" t="s">
        <v>63</v>
      </c>
      <c r="C23" s="201" t="str">
        <f>HI</f>
        <v>Hearing impairment</v>
      </c>
      <c r="D23" s="199" t="s">
        <v>3</v>
      </c>
    </row>
    <row r="24" spans="1:4" x14ac:dyDescent="0.2">
      <c r="A24" s="274" t="s">
        <v>414</v>
      </c>
      <c r="B24" s="212" t="s">
        <v>463</v>
      </c>
      <c r="C24" s="127">
        <v>0.5592536561</v>
      </c>
      <c r="D24" s="81">
        <v>0.66925321250000003</v>
      </c>
    </row>
    <row r="25" spans="1:4" x14ac:dyDescent="0.2">
      <c r="A25" s="271"/>
      <c r="B25" s="213" t="s">
        <v>456</v>
      </c>
      <c r="C25" s="129">
        <v>0.6525459991</v>
      </c>
      <c r="D25" s="78">
        <v>0.77020779679999996</v>
      </c>
    </row>
    <row r="26" spans="1:4" x14ac:dyDescent="0.2">
      <c r="A26" s="274" t="s">
        <v>470</v>
      </c>
      <c r="B26" s="212" t="s">
        <v>463</v>
      </c>
      <c r="C26" s="127">
        <v>0.52762568440000002</v>
      </c>
      <c r="D26" s="81">
        <v>0.70741694200000005</v>
      </c>
    </row>
    <row r="27" spans="1:4" x14ac:dyDescent="0.2">
      <c r="A27" s="271"/>
      <c r="B27" s="213" t="s">
        <v>456</v>
      </c>
      <c r="C27" s="129">
        <v>0.6210571185</v>
      </c>
      <c r="D27" s="78">
        <v>0.81699252440000003</v>
      </c>
    </row>
    <row r="28" spans="1:4" x14ac:dyDescent="0.2">
      <c r="A28" s="274" t="s">
        <v>471</v>
      </c>
      <c r="B28" s="212" t="s">
        <v>463</v>
      </c>
      <c r="C28" s="218">
        <v>0.33018398809999999</v>
      </c>
      <c r="D28" s="219">
        <v>0.51811957080000004</v>
      </c>
    </row>
    <row r="29" spans="1:4" x14ac:dyDescent="0.2">
      <c r="A29" s="271"/>
      <c r="B29" s="213" t="s">
        <v>456</v>
      </c>
      <c r="C29" s="221">
        <v>0.37547892719999998</v>
      </c>
      <c r="D29" s="222">
        <v>0.60505584759999997</v>
      </c>
    </row>
    <row r="30" spans="1:4" x14ac:dyDescent="0.2">
      <c r="A30" s="274" t="s">
        <v>472</v>
      </c>
      <c r="B30" s="212" t="s">
        <v>463</v>
      </c>
      <c r="C30" s="218">
        <v>0.18962887649999999</v>
      </c>
      <c r="D30" s="219">
        <v>0.29227609389999998</v>
      </c>
    </row>
    <row r="31" spans="1:4" x14ac:dyDescent="0.2">
      <c r="A31" s="271"/>
      <c r="B31" s="213" t="s">
        <v>456</v>
      </c>
      <c r="C31" s="221">
        <v>0.1898029135</v>
      </c>
      <c r="D31" s="222">
        <v>0.32178804970000002</v>
      </c>
    </row>
    <row r="32" spans="1:4" x14ac:dyDescent="0.2">
      <c r="A32" s="270" t="s">
        <v>473</v>
      </c>
      <c r="B32" s="214" t="s">
        <v>463</v>
      </c>
      <c r="C32" s="218">
        <v>0.36253776440000002</v>
      </c>
      <c r="D32" s="219">
        <v>0.49369544129999998</v>
      </c>
    </row>
    <row r="33" spans="1:4" x14ac:dyDescent="0.2">
      <c r="A33" s="270"/>
      <c r="B33" s="214" t="s">
        <v>456</v>
      </c>
      <c r="C33" s="221">
        <v>0.4134532991</v>
      </c>
      <c r="D33" s="222">
        <v>0.58063173400000001</v>
      </c>
    </row>
    <row r="34" spans="1:4" x14ac:dyDescent="0.2">
      <c r="A34" s="274" t="s">
        <v>474</v>
      </c>
      <c r="B34" s="212" t="s">
        <v>463</v>
      </c>
      <c r="C34" s="218">
        <v>0.2224469161</v>
      </c>
      <c r="D34" s="219">
        <v>0.29783969809999999</v>
      </c>
    </row>
    <row r="35" spans="1:4" x14ac:dyDescent="0.2">
      <c r="A35" s="271"/>
      <c r="B35" s="213" t="s">
        <v>456</v>
      </c>
      <c r="C35" s="221">
        <v>0.23499142370000001</v>
      </c>
      <c r="D35" s="222">
        <v>0.3149588619</v>
      </c>
    </row>
    <row r="36" spans="1:4" x14ac:dyDescent="0.2">
      <c r="A36" s="274" t="s">
        <v>475</v>
      </c>
      <c r="B36" s="212" t="s">
        <v>463</v>
      </c>
      <c r="C36" s="218">
        <v>0.14907786889999999</v>
      </c>
      <c r="D36" s="219">
        <v>0.19071380239999999</v>
      </c>
    </row>
    <row r="37" spans="1:4" x14ac:dyDescent="0.2">
      <c r="A37" s="271"/>
      <c r="B37" s="213" t="s">
        <v>456</v>
      </c>
      <c r="C37" s="221">
        <v>0.14291845489999999</v>
      </c>
      <c r="D37" s="222">
        <v>0.18224683899999999</v>
      </c>
    </row>
    <row r="38" spans="1:4" x14ac:dyDescent="0.2">
      <c r="A38" s="274" t="s">
        <v>476</v>
      </c>
      <c r="B38" s="212" t="s">
        <v>463</v>
      </c>
      <c r="C38" s="218">
        <v>0.40559796440000001</v>
      </c>
      <c r="D38" s="219">
        <v>0.58474821929999998</v>
      </c>
    </row>
    <row r="39" spans="1:4" x14ac:dyDescent="0.2">
      <c r="A39" s="271"/>
      <c r="B39" s="213" t="s">
        <v>456</v>
      </c>
      <c r="C39" s="221">
        <v>0.46515604960000001</v>
      </c>
      <c r="D39" s="222">
        <v>0.67916140280000004</v>
      </c>
    </row>
  </sheetData>
  <mergeCells count="18">
    <mergeCell ref="A15:A16"/>
    <mergeCell ref="A17:A18"/>
    <mergeCell ref="A19:A20"/>
    <mergeCell ref="A3:D3"/>
    <mergeCell ref="A5:A6"/>
    <mergeCell ref="A7:A8"/>
    <mergeCell ref="A9:A10"/>
    <mergeCell ref="A11:A12"/>
    <mergeCell ref="A13:A14"/>
    <mergeCell ref="A36:A37"/>
    <mergeCell ref="A38:A39"/>
    <mergeCell ref="A32:A33"/>
    <mergeCell ref="A34:A35"/>
    <mergeCell ref="A22:D22"/>
    <mergeCell ref="A24:A25"/>
    <mergeCell ref="A26:A27"/>
    <mergeCell ref="A28:A29"/>
    <mergeCell ref="A30:A31"/>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ColWidth="9" defaultRowHeight="14.25" x14ac:dyDescent="0.2"/>
  <cols>
    <col min="1" max="1" width="78.85546875" style="35" customWidth="1"/>
    <col min="2" max="2" width="9.42578125" style="35" customWidth="1"/>
    <col min="3" max="4" width="13" style="35" customWidth="1"/>
    <col min="5" max="16384" width="9" style="35"/>
  </cols>
  <sheetData>
    <row r="1" spans="1:4" ht="15" x14ac:dyDescent="0.25">
      <c r="A1" s="44" t="s">
        <v>68</v>
      </c>
    </row>
    <row r="3" spans="1:4" x14ac:dyDescent="0.2">
      <c r="A3" s="257" t="s">
        <v>51</v>
      </c>
      <c r="B3" s="258"/>
      <c r="C3" s="258"/>
      <c r="D3" s="259"/>
    </row>
    <row r="4" spans="1:4" ht="28.5" x14ac:dyDescent="0.2">
      <c r="A4" s="53" t="s">
        <v>50</v>
      </c>
      <c r="B4" s="172" t="s">
        <v>63</v>
      </c>
      <c r="C4" s="201" t="str">
        <f>VI</f>
        <v>Visual impairment</v>
      </c>
      <c r="D4" s="199" t="s">
        <v>3</v>
      </c>
    </row>
    <row r="5" spans="1:4" x14ac:dyDescent="0.2">
      <c r="A5" s="274" t="s">
        <v>462</v>
      </c>
      <c r="B5" s="212" t="s">
        <v>463</v>
      </c>
      <c r="C5" s="127">
        <v>0.76530612239999996</v>
      </c>
      <c r="D5" s="81">
        <v>0.91717360790000002</v>
      </c>
    </row>
    <row r="6" spans="1:4" x14ac:dyDescent="0.2">
      <c r="A6" s="271"/>
      <c r="B6" s="213" t="s">
        <v>456</v>
      </c>
      <c r="C6" s="129">
        <v>0.92727272729999999</v>
      </c>
      <c r="D6" s="78">
        <v>0.95259449070000002</v>
      </c>
    </row>
    <row r="7" spans="1:4" x14ac:dyDescent="0.2">
      <c r="A7" s="274" t="s">
        <v>464</v>
      </c>
      <c r="B7" s="212" t="s">
        <v>463</v>
      </c>
      <c r="C7" s="127">
        <v>0.74736842110000001</v>
      </c>
      <c r="D7" s="81">
        <v>0.90404896420000003</v>
      </c>
    </row>
    <row r="8" spans="1:4" x14ac:dyDescent="0.2">
      <c r="A8" s="271"/>
      <c r="B8" s="213" t="s">
        <v>456</v>
      </c>
      <c r="C8" s="129">
        <v>0.90909090910000001</v>
      </c>
      <c r="D8" s="78">
        <v>0.94400512930000002</v>
      </c>
    </row>
    <row r="9" spans="1:4" x14ac:dyDescent="0.2">
      <c r="A9" s="274" t="s">
        <v>465</v>
      </c>
      <c r="B9" s="212" t="s">
        <v>463</v>
      </c>
      <c r="C9" s="218">
        <v>0.65591397849999999</v>
      </c>
      <c r="D9" s="219">
        <v>0.83241862229999997</v>
      </c>
    </row>
    <row r="10" spans="1:4" x14ac:dyDescent="0.2">
      <c r="A10" s="271"/>
      <c r="B10" s="213" t="s">
        <v>456</v>
      </c>
      <c r="C10" s="221">
        <v>0.69811320750000005</v>
      </c>
      <c r="D10" s="222">
        <v>0.871257485</v>
      </c>
    </row>
    <row r="11" spans="1:4" x14ac:dyDescent="0.2">
      <c r="A11" s="274" t="s">
        <v>466</v>
      </c>
      <c r="B11" s="212" t="s">
        <v>463</v>
      </c>
      <c r="C11" s="218">
        <v>0.60416666669999997</v>
      </c>
      <c r="D11" s="219">
        <v>0.74841096669999996</v>
      </c>
    </row>
    <row r="12" spans="1:4" x14ac:dyDescent="0.2">
      <c r="A12" s="271"/>
      <c r="B12" s="213" t="s">
        <v>456</v>
      </c>
      <c r="C12" s="221">
        <v>0.74074074069999996</v>
      </c>
      <c r="D12" s="222">
        <v>0.80466909399999997</v>
      </c>
    </row>
    <row r="13" spans="1:4" x14ac:dyDescent="0.2">
      <c r="A13" s="274" t="s">
        <v>412</v>
      </c>
      <c r="B13" s="212" t="s">
        <v>463</v>
      </c>
      <c r="C13" s="218">
        <v>0.50526315789999998</v>
      </c>
      <c r="D13" s="219">
        <v>0.61519350220000002</v>
      </c>
    </row>
    <row r="14" spans="1:4" x14ac:dyDescent="0.2">
      <c r="A14" s="271"/>
      <c r="B14" s="213" t="s">
        <v>456</v>
      </c>
      <c r="C14" s="221">
        <v>0.59259259259999997</v>
      </c>
      <c r="D14" s="222">
        <v>0.66938425229999998</v>
      </c>
    </row>
    <row r="16" spans="1:4" x14ac:dyDescent="0.2">
      <c r="A16" s="257" t="s">
        <v>64</v>
      </c>
      <c r="B16" s="258"/>
      <c r="C16" s="258"/>
      <c r="D16" s="259"/>
    </row>
    <row r="17" spans="1:4" ht="28.5" x14ac:dyDescent="0.2">
      <c r="A17" s="53" t="s">
        <v>50</v>
      </c>
      <c r="B17" s="172" t="s">
        <v>63</v>
      </c>
      <c r="C17" s="201" t="str">
        <f>VI</f>
        <v>Visual impairment</v>
      </c>
      <c r="D17" s="199" t="s">
        <v>3</v>
      </c>
    </row>
    <row r="18" spans="1:4" x14ac:dyDescent="0.2">
      <c r="A18" s="274" t="s">
        <v>467</v>
      </c>
      <c r="B18" s="212" t="s">
        <v>463</v>
      </c>
      <c r="C18" s="127">
        <v>0.51203501090000003</v>
      </c>
      <c r="D18" s="81">
        <v>0.58927948139999997</v>
      </c>
    </row>
    <row r="19" spans="1:4" x14ac:dyDescent="0.2">
      <c r="A19" s="271"/>
      <c r="B19" s="213" t="s">
        <v>456</v>
      </c>
      <c r="C19" s="129">
        <v>0.43137254899999999</v>
      </c>
      <c r="D19" s="78">
        <v>0.4471947195</v>
      </c>
    </row>
    <row r="20" spans="1:4" x14ac:dyDescent="0.2">
      <c r="A20" s="274" t="s">
        <v>468</v>
      </c>
      <c r="B20" s="212" t="s">
        <v>463</v>
      </c>
      <c r="C20" s="127">
        <v>0.35099337749999998</v>
      </c>
      <c r="D20" s="81">
        <v>0.381595833</v>
      </c>
    </row>
    <row r="21" spans="1:4" x14ac:dyDescent="0.2">
      <c r="A21" s="271"/>
      <c r="B21" s="213" t="s">
        <v>456</v>
      </c>
      <c r="C21" s="129">
        <v>0.47598253280000002</v>
      </c>
      <c r="D21" s="78">
        <v>0.55799848370000005</v>
      </c>
    </row>
    <row r="22" spans="1:4" x14ac:dyDescent="0.2">
      <c r="A22" s="274" t="s">
        <v>469</v>
      </c>
      <c r="B22" s="212" t="s">
        <v>463</v>
      </c>
      <c r="C22" s="218">
        <v>0.37826086959999999</v>
      </c>
      <c r="D22" s="219">
        <v>0.4754669675</v>
      </c>
    </row>
    <row r="23" spans="1:4" x14ac:dyDescent="0.2">
      <c r="A23" s="271"/>
      <c r="B23" s="213" t="s">
        <v>456</v>
      </c>
      <c r="C23" s="221">
        <v>0.41409691630000001</v>
      </c>
      <c r="D23" s="222">
        <v>0.49507023820000001</v>
      </c>
    </row>
    <row r="24" spans="1:4" x14ac:dyDescent="0.2">
      <c r="A24" s="274" t="s">
        <v>413</v>
      </c>
      <c r="B24" s="212" t="s">
        <v>463</v>
      </c>
      <c r="C24" s="218">
        <v>0.3473451327</v>
      </c>
      <c r="D24" s="219">
        <v>0.43770524929999999</v>
      </c>
    </row>
    <row r="25" spans="1:4" x14ac:dyDescent="0.2">
      <c r="A25" s="271"/>
      <c r="B25" s="213" t="s">
        <v>456</v>
      </c>
      <c r="C25" s="221">
        <v>0.41409691630000001</v>
      </c>
      <c r="D25" s="222">
        <v>0.49507023820000001</v>
      </c>
    </row>
  </sheetData>
  <mergeCells count="11">
    <mergeCell ref="A13:A14"/>
    <mergeCell ref="A3:D3"/>
    <mergeCell ref="A5:A6"/>
    <mergeCell ref="A7:A8"/>
    <mergeCell ref="A9:A10"/>
    <mergeCell ref="A11:A12"/>
    <mergeCell ref="A16:D16"/>
    <mergeCell ref="A18:A19"/>
    <mergeCell ref="A20:A21"/>
    <mergeCell ref="A22:A23"/>
    <mergeCell ref="A24:A25"/>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ColWidth="9" defaultRowHeight="14.25" x14ac:dyDescent="0.2"/>
  <cols>
    <col min="1" max="1" width="94.28515625" style="35" customWidth="1"/>
    <col min="2" max="2" width="10.42578125" style="216" customWidth="1"/>
    <col min="3" max="4" width="12.28515625" style="35" customWidth="1"/>
    <col min="5" max="16384" width="9" style="35"/>
  </cols>
  <sheetData>
    <row r="1" spans="1:4" ht="15" x14ac:dyDescent="0.25">
      <c r="A1" s="44" t="s">
        <v>68</v>
      </c>
    </row>
    <row r="3" spans="1:4" x14ac:dyDescent="0.2">
      <c r="A3" s="257" t="s">
        <v>53</v>
      </c>
      <c r="B3" s="258"/>
      <c r="C3" s="258"/>
      <c r="D3" s="259"/>
    </row>
    <row r="4" spans="1:4" ht="28.5" x14ac:dyDescent="0.2">
      <c r="A4" s="53" t="s">
        <v>50</v>
      </c>
      <c r="B4" s="172" t="s">
        <v>63</v>
      </c>
      <c r="C4" s="201" t="str">
        <f>VI</f>
        <v>Visual impairment</v>
      </c>
      <c r="D4" s="199" t="s">
        <v>3</v>
      </c>
    </row>
    <row r="5" spans="1:4" x14ac:dyDescent="0.2">
      <c r="A5" s="274" t="s">
        <v>414</v>
      </c>
      <c r="B5" s="212" t="s">
        <v>463</v>
      </c>
      <c r="C5" s="127">
        <v>0.51533742329999999</v>
      </c>
      <c r="D5" s="81">
        <v>0.59845447959999998</v>
      </c>
    </row>
    <row r="6" spans="1:4" x14ac:dyDescent="0.2">
      <c r="A6" s="271"/>
      <c r="B6" s="213" t="s">
        <v>456</v>
      </c>
      <c r="C6" s="129">
        <v>0.61111111110000005</v>
      </c>
      <c r="D6" s="78">
        <v>0.68124790589999995</v>
      </c>
    </row>
    <row r="7" spans="1:4" x14ac:dyDescent="0.2">
      <c r="A7" s="274" t="s">
        <v>470</v>
      </c>
      <c r="B7" s="212" t="s">
        <v>463</v>
      </c>
      <c r="C7" s="127">
        <v>0.49544072950000001</v>
      </c>
      <c r="D7" s="81">
        <v>0.59392635100000002</v>
      </c>
    </row>
    <row r="8" spans="1:4" x14ac:dyDescent="0.2">
      <c r="A8" s="271"/>
      <c r="B8" s="213" t="s">
        <v>456</v>
      </c>
      <c r="C8" s="129">
        <v>0.60321100920000004</v>
      </c>
      <c r="D8" s="78">
        <v>0.69705727799999995</v>
      </c>
    </row>
    <row r="9" spans="1:4" x14ac:dyDescent="0.2">
      <c r="A9" s="274" t="s">
        <v>471</v>
      </c>
      <c r="B9" s="212" t="s">
        <v>463</v>
      </c>
      <c r="C9" s="218">
        <v>0.30246913580000001</v>
      </c>
      <c r="D9" s="219">
        <v>0.49867616619999999</v>
      </c>
    </row>
    <row r="10" spans="1:4" x14ac:dyDescent="0.2">
      <c r="A10" s="271"/>
      <c r="B10" s="213" t="s">
        <v>456</v>
      </c>
      <c r="C10" s="221">
        <v>0.37299771170000001</v>
      </c>
      <c r="D10" s="222">
        <v>0.54612229680000002</v>
      </c>
    </row>
    <row r="11" spans="1:4" x14ac:dyDescent="0.2">
      <c r="A11" s="274" t="s">
        <v>472</v>
      </c>
      <c r="B11" s="212" t="s">
        <v>463</v>
      </c>
      <c r="C11" s="218">
        <v>0.1203703704</v>
      </c>
      <c r="D11" s="219">
        <v>0.21408382070000001</v>
      </c>
    </row>
    <row r="12" spans="1:4" x14ac:dyDescent="0.2">
      <c r="A12" s="271"/>
      <c r="B12" s="213" t="s">
        <v>456</v>
      </c>
      <c r="C12" s="221">
        <v>0.14976958530000001</v>
      </c>
      <c r="D12" s="222">
        <v>0.19634260119999999</v>
      </c>
    </row>
    <row r="13" spans="1:4" x14ac:dyDescent="0.2">
      <c r="A13" s="274" t="s">
        <v>473</v>
      </c>
      <c r="B13" s="212" t="s">
        <v>463</v>
      </c>
      <c r="C13" s="218">
        <v>0.29447852759999998</v>
      </c>
      <c r="D13" s="219">
        <v>0.42091911409999999</v>
      </c>
    </row>
    <row r="14" spans="1:4" x14ac:dyDescent="0.2">
      <c r="A14" s="271"/>
      <c r="B14" s="213" t="s">
        <v>456</v>
      </c>
      <c r="C14" s="221">
        <v>0.37557603690000002</v>
      </c>
      <c r="D14" s="222">
        <v>0.4747278237</v>
      </c>
    </row>
    <row r="15" spans="1:4" x14ac:dyDescent="0.2">
      <c r="A15" s="274" t="s">
        <v>474</v>
      </c>
      <c r="B15" s="212" t="s">
        <v>463</v>
      </c>
      <c r="C15" s="218">
        <v>0.27384615379999999</v>
      </c>
      <c r="D15" s="219">
        <v>0.35952973319999998</v>
      </c>
    </row>
    <row r="16" spans="1:4" x14ac:dyDescent="0.2">
      <c r="A16" s="271"/>
      <c r="B16" s="213" t="s">
        <v>456</v>
      </c>
      <c r="C16" s="221">
        <v>0.29816513760000002</v>
      </c>
      <c r="D16" s="222">
        <v>0.36691346940000003</v>
      </c>
    </row>
    <row r="17" spans="1:4" x14ac:dyDescent="0.2">
      <c r="A17" s="274" t="s">
        <v>475</v>
      </c>
      <c r="B17" s="212" t="s">
        <v>463</v>
      </c>
      <c r="C17" s="218">
        <v>0.11042944790000001</v>
      </c>
      <c r="D17" s="219">
        <v>0.18107118110000001</v>
      </c>
    </row>
    <row r="18" spans="1:4" x14ac:dyDescent="0.2">
      <c r="A18" s="271"/>
      <c r="B18" s="213" t="s">
        <v>456</v>
      </c>
      <c r="C18" s="221">
        <v>9.4907407400000005E-2</v>
      </c>
      <c r="D18" s="222">
        <v>0.1604037502</v>
      </c>
    </row>
    <row r="19" spans="1:4" x14ac:dyDescent="0.2">
      <c r="A19" s="274" t="s">
        <v>476</v>
      </c>
      <c r="B19" s="214" t="s">
        <v>463</v>
      </c>
      <c r="C19" s="218">
        <v>0.3676012461</v>
      </c>
      <c r="D19" s="219">
        <v>0.54754789079999999</v>
      </c>
    </row>
    <row r="20" spans="1:4" x14ac:dyDescent="0.2">
      <c r="A20" s="271"/>
      <c r="B20" s="213" t="s">
        <v>456</v>
      </c>
      <c r="C20" s="221">
        <v>0.49768518519999999</v>
      </c>
      <c r="D20" s="222">
        <v>0.60999064550000004</v>
      </c>
    </row>
    <row r="22" spans="1:4" x14ac:dyDescent="0.2">
      <c r="A22" s="257" t="s">
        <v>54</v>
      </c>
      <c r="B22" s="258"/>
      <c r="C22" s="258"/>
      <c r="D22" s="259"/>
    </row>
    <row r="23" spans="1:4" ht="28.5" x14ac:dyDescent="0.2">
      <c r="A23" s="53" t="s">
        <v>50</v>
      </c>
      <c r="B23" s="172" t="s">
        <v>63</v>
      </c>
      <c r="C23" s="201" t="str">
        <f>VI</f>
        <v>Visual impairment</v>
      </c>
      <c r="D23" s="199" t="s">
        <v>3</v>
      </c>
    </row>
    <row r="24" spans="1:4" x14ac:dyDescent="0.2">
      <c r="A24" s="274" t="s">
        <v>414</v>
      </c>
      <c r="B24" s="212" t="s">
        <v>463</v>
      </c>
      <c r="C24" s="127">
        <v>0.66286897980000004</v>
      </c>
      <c r="D24" s="81">
        <v>0.66925321250000003</v>
      </c>
    </row>
    <row r="25" spans="1:4" x14ac:dyDescent="0.2">
      <c r="A25" s="271"/>
      <c r="B25" s="213" t="s">
        <v>456</v>
      </c>
      <c r="C25" s="129">
        <v>0.76737160120000003</v>
      </c>
      <c r="D25" s="78">
        <v>0.77020779679999996</v>
      </c>
    </row>
    <row r="26" spans="1:4" x14ac:dyDescent="0.2">
      <c r="A26" s="274" t="s">
        <v>470</v>
      </c>
      <c r="B26" s="212" t="s">
        <v>463</v>
      </c>
      <c r="C26" s="127">
        <v>0.70220399789999999</v>
      </c>
      <c r="D26" s="81">
        <v>0.70741694200000005</v>
      </c>
    </row>
    <row r="27" spans="1:4" x14ac:dyDescent="0.2">
      <c r="A27" s="271"/>
      <c r="B27" s="213" t="s">
        <v>456</v>
      </c>
      <c r="C27" s="129">
        <v>0.81398359949999999</v>
      </c>
      <c r="D27" s="78">
        <v>0.81699252440000003</v>
      </c>
    </row>
    <row r="28" spans="1:4" x14ac:dyDescent="0.2">
      <c r="A28" s="274" t="s">
        <v>471</v>
      </c>
      <c r="B28" s="212" t="s">
        <v>463</v>
      </c>
      <c r="C28" s="218">
        <v>0.41662390970000002</v>
      </c>
      <c r="D28" s="219">
        <v>0.51811957080000004</v>
      </c>
    </row>
    <row r="29" spans="1:4" x14ac:dyDescent="0.2">
      <c r="A29" s="271"/>
      <c r="B29" s="213" t="s">
        <v>456</v>
      </c>
      <c r="C29" s="221">
        <v>0.50107526879999997</v>
      </c>
      <c r="D29" s="222">
        <v>0.60505584759999997</v>
      </c>
    </row>
    <row r="30" spans="1:4" x14ac:dyDescent="0.2">
      <c r="A30" s="274" t="s">
        <v>472</v>
      </c>
      <c r="B30" s="212" t="s">
        <v>463</v>
      </c>
      <c r="C30" s="218">
        <v>0.21521625850000001</v>
      </c>
      <c r="D30" s="219">
        <v>0.29227609389999998</v>
      </c>
    </row>
    <row r="31" spans="1:4" x14ac:dyDescent="0.2">
      <c r="A31" s="271"/>
      <c r="B31" s="213" t="s">
        <v>456</v>
      </c>
      <c r="C31" s="221">
        <v>0.214069918</v>
      </c>
      <c r="D31" s="222">
        <v>0.32178804970000002</v>
      </c>
    </row>
    <row r="32" spans="1:4" x14ac:dyDescent="0.2">
      <c r="A32" s="270" t="s">
        <v>473</v>
      </c>
      <c r="B32" s="214" t="s">
        <v>463</v>
      </c>
      <c r="C32" s="218">
        <v>0.42072538860000003</v>
      </c>
      <c r="D32" s="219">
        <v>0.49369544129999998</v>
      </c>
    </row>
    <row r="33" spans="1:4" x14ac:dyDescent="0.2">
      <c r="A33" s="270"/>
      <c r="B33" s="214" t="s">
        <v>456</v>
      </c>
      <c r="C33" s="221">
        <v>0.51312957380000002</v>
      </c>
      <c r="D33" s="222">
        <v>0.58063173400000001</v>
      </c>
    </row>
    <row r="34" spans="1:4" x14ac:dyDescent="0.2">
      <c r="A34" s="274" t="s">
        <v>474</v>
      </c>
      <c r="B34" s="212" t="s">
        <v>463</v>
      </c>
      <c r="C34" s="218">
        <v>0.26299376299999999</v>
      </c>
      <c r="D34" s="219">
        <v>0.29783969809999999</v>
      </c>
    </row>
    <row r="35" spans="1:4" x14ac:dyDescent="0.2">
      <c r="A35" s="271"/>
      <c r="B35" s="213" t="s">
        <v>456</v>
      </c>
      <c r="C35" s="221">
        <v>0.28916702630000002</v>
      </c>
      <c r="D35" s="222">
        <v>0.3149588619</v>
      </c>
    </row>
    <row r="36" spans="1:4" x14ac:dyDescent="0.2">
      <c r="A36" s="274" t="s">
        <v>475</v>
      </c>
      <c r="B36" s="212" t="s">
        <v>463</v>
      </c>
      <c r="C36" s="218">
        <v>0.15412940559999999</v>
      </c>
      <c r="D36" s="219">
        <v>0.19071380239999999</v>
      </c>
    </row>
    <row r="37" spans="1:4" x14ac:dyDescent="0.2">
      <c r="A37" s="271"/>
      <c r="B37" s="213" t="s">
        <v>456</v>
      </c>
      <c r="C37" s="221">
        <v>0.14372032800000001</v>
      </c>
      <c r="D37" s="222">
        <v>0.18224683899999999</v>
      </c>
    </row>
    <row r="38" spans="1:4" x14ac:dyDescent="0.2">
      <c r="A38" s="274" t="s">
        <v>476</v>
      </c>
      <c r="B38" s="212" t="s">
        <v>463</v>
      </c>
      <c r="C38" s="218">
        <v>0.50882658359999999</v>
      </c>
      <c r="D38" s="219">
        <v>0.58474821929999998</v>
      </c>
    </row>
    <row r="39" spans="1:4" x14ac:dyDescent="0.2">
      <c r="A39" s="271"/>
      <c r="B39" s="213" t="s">
        <v>456</v>
      </c>
      <c r="C39" s="221">
        <v>0.60766580530000003</v>
      </c>
      <c r="D39" s="222">
        <v>0.67916140280000004</v>
      </c>
    </row>
  </sheetData>
  <mergeCells count="18">
    <mergeCell ref="A13:A14"/>
    <mergeCell ref="A3:D3"/>
    <mergeCell ref="A5:A6"/>
    <mergeCell ref="A7:A8"/>
    <mergeCell ref="A9:A10"/>
    <mergeCell ref="A11:A12"/>
    <mergeCell ref="A38:A39"/>
    <mergeCell ref="A15:A16"/>
    <mergeCell ref="A17:A18"/>
    <mergeCell ref="A19:A20"/>
    <mergeCell ref="A22:D22"/>
    <mergeCell ref="A24:A25"/>
    <mergeCell ref="A26:A27"/>
    <mergeCell ref="A28:A29"/>
    <mergeCell ref="A30:A31"/>
    <mergeCell ref="A32:A33"/>
    <mergeCell ref="A34:A35"/>
    <mergeCell ref="A36:A37"/>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election activeCell="D11" sqref="D11"/>
    </sheetView>
  </sheetViews>
  <sheetFormatPr defaultColWidth="9" defaultRowHeight="14.25" x14ac:dyDescent="0.2"/>
  <cols>
    <col min="1" max="1" width="78.85546875" style="35" customWidth="1"/>
    <col min="2" max="2" width="8.5703125" style="216" customWidth="1"/>
    <col min="3" max="4" width="16" style="35" customWidth="1"/>
    <col min="5" max="16384" width="9" style="35"/>
  </cols>
  <sheetData>
    <row r="1" spans="1:4" ht="15" x14ac:dyDescent="0.25">
      <c r="A1" s="44" t="s">
        <v>272</v>
      </c>
    </row>
    <row r="3" spans="1:4" x14ac:dyDescent="0.2">
      <c r="A3" s="257" t="s">
        <v>51</v>
      </c>
      <c r="B3" s="258"/>
      <c r="C3" s="258"/>
      <c r="D3" s="259"/>
    </row>
    <row r="4" spans="1:4" ht="42.75" x14ac:dyDescent="0.2">
      <c r="A4" s="223" t="s">
        <v>50</v>
      </c>
      <c r="B4" s="172" t="s">
        <v>63</v>
      </c>
      <c r="C4" s="201" t="str">
        <f>OSSI</f>
        <v>Other sensory/speech impairment</v>
      </c>
      <c r="D4" s="199" t="s">
        <v>3</v>
      </c>
    </row>
    <row r="5" spans="1:4" x14ac:dyDescent="0.2">
      <c r="A5" s="274" t="s">
        <v>462</v>
      </c>
      <c r="B5" s="212" t="s">
        <v>463</v>
      </c>
      <c r="C5" s="127">
        <v>0.95454545449999995</v>
      </c>
      <c r="D5" s="81">
        <v>0.91717360790000002</v>
      </c>
    </row>
    <row r="6" spans="1:4" x14ac:dyDescent="0.2">
      <c r="A6" s="271"/>
      <c r="B6" s="213" t="s">
        <v>456</v>
      </c>
      <c r="C6" s="129">
        <v>0.97499999999999998</v>
      </c>
      <c r="D6" s="78">
        <v>0.95259449070000002</v>
      </c>
    </row>
    <row r="7" spans="1:4" x14ac:dyDescent="0.2">
      <c r="A7" s="274" t="s">
        <v>464</v>
      </c>
      <c r="B7" s="212" t="s">
        <v>463</v>
      </c>
      <c r="C7" s="127">
        <v>0.92929292929999996</v>
      </c>
      <c r="D7" s="81">
        <v>0.90404896420000003</v>
      </c>
    </row>
    <row r="8" spans="1:4" x14ac:dyDescent="0.2">
      <c r="A8" s="271"/>
      <c r="B8" s="213" t="s">
        <v>456</v>
      </c>
      <c r="C8" s="129">
        <v>0.92500000000000004</v>
      </c>
      <c r="D8" s="78">
        <v>0.94400512930000002</v>
      </c>
    </row>
    <row r="9" spans="1:4" x14ac:dyDescent="0.2">
      <c r="A9" s="274" t="s">
        <v>465</v>
      </c>
      <c r="B9" s="212" t="s">
        <v>463</v>
      </c>
      <c r="C9" s="218">
        <v>0.89340101520000004</v>
      </c>
      <c r="D9" s="219">
        <v>0.83241862229999997</v>
      </c>
    </row>
    <row r="10" spans="1:4" x14ac:dyDescent="0.2">
      <c r="A10" s="271"/>
      <c r="B10" s="213" t="s">
        <v>456</v>
      </c>
      <c r="C10" s="221">
        <v>0.875</v>
      </c>
      <c r="D10" s="222">
        <v>0.871257485</v>
      </c>
    </row>
    <row r="11" spans="1:4" x14ac:dyDescent="0.2">
      <c r="A11" s="274" t="s">
        <v>466</v>
      </c>
      <c r="B11" s="212" t="s">
        <v>463</v>
      </c>
      <c r="C11" s="218">
        <v>0.80829015540000004</v>
      </c>
      <c r="D11" s="219">
        <v>0.74841096669999996</v>
      </c>
    </row>
    <row r="12" spans="1:4" x14ac:dyDescent="0.2">
      <c r="A12" s="271"/>
      <c r="B12" s="213" t="s">
        <v>456</v>
      </c>
      <c r="C12" s="221">
        <v>0.8</v>
      </c>
      <c r="D12" s="222">
        <v>0.80466909399999997</v>
      </c>
    </row>
    <row r="13" spans="1:4" x14ac:dyDescent="0.2">
      <c r="A13" s="274" t="s">
        <v>412</v>
      </c>
      <c r="B13" s="212" t="s">
        <v>463</v>
      </c>
      <c r="C13" s="218">
        <v>0.73195876289999995</v>
      </c>
      <c r="D13" s="219">
        <v>0.61519350220000002</v>
      </c>
    </row>
    <row r="14" spans="1:4" x14ac:dyDescent="0.2">
      <c r="A14" s="271"/>
      <c r="B14" s="213" t="s">
        <v>456</v>
      </c>
      <c r="C14" s="221">
        <v>0.75</v>
      </c>
      <c r="D14" s="222">
        <v>0.66938425229999998</v>
      </c>
    </row>
    <row r="16" spans="1:4" x14ac:dyDescent="0.2">
      <c r="A16" s="257" t="s">
        <v>64</v>
      </c>
      <c r="B16" s="258"/>
      <c r="C16" s="258"/>
      <c r="D16" s="259"/>
    </row>
    <row r="17" spans="1:4" ht="42.75" x14ac:dyDescent="0.2">
      <c r="A17" s="53" t="s">
        <v>50</v>
      </c>
      <c r="B17" s="172" t="s">
        <v>63</v>
      </c>
      <c r="C17" s="201" t="str">
        <f>OSSI</f>
        <v>Other sensory/speech impairment</v>
      </c>
      <c r="D17" s="199" t="s">
        <v>3</v>
      </c>
    </row>
    <row r="18" spans="1:4" x14ac:dyDescent="0.2">
      <c r="A18" s="274" t="s">
        <v>467</v>
      </c>
      <c r="B18" s="212" t="s">
        <v>463</v>
      </c>
      <c r="C18" s="127">
        <v>0.71003134800000001</v>
      </c>
      <c r="D18" s="81">
        <v>0.58927948139999997</v>
      </c>
    </row>
    <row r="19" spans="1:4" x14ac:dyDescent="0.2">
      <c r="A19" s="271"/>
      <c r="B19" s="213" t="s">
        <v>456</v>
      </c>
      <c r="C19" s="129">
        <v>0.51601830660000003</v>
      </c>
      <c r="D19" s="78">
        <v>0.4471947195</v>
      </c>
    </row>
    <row r="20" spans="1:4" x14ac:dyDescent="0.2">
      <c r="A20" s="274" t="s">
        <v>468</v>
      </c>
      <c r="B20" s="212" t="s">
        <v>463</v>
      </c>
      <c r="C20" s="127">
        <v>0.462992126</v>
      </c>
      <c r="D20" s="81">
        <v>0.381595833</v>
      </c>
    </row>
    <row r="21" spans="1:4" x14ac:dyDescent="0.2">
      <c r="A21" s="271"/>
      <c r="B21" s="213" t="s">
        <v>456</v>
      </c>
      <c r="C21" s="129">
        <v>0.67123287669999998</v>
      </c>
      <c r="D21" s="78">
        <v>0.55799848370000005</v>
      </c>
    </row>
    <row r="22" spans="1:4" x14ac:dyDescent="0.2">
      <c r="A22" s="274" t="s">
        <v>469</v>
      </c>
      <c r="B22" s="212" t="s">
        <v>463</v>
      </c>
      <c r="C22" s="218">
        <v>0.59657320869999997</v>
      </c>
      <c r="D22" s="219">
        <v>0.4754669675</v>
      </c>
    </row>
    <row r="23" spans="1:4" x14ac:dyDescent="0.2">
      <c r="A23" s="271"/>
      <c r="B23" s="213" t="s">
        <v>456</v>
      </c>
      <c r="C23" s="221">
        <v>0.56763005779999998</v>
      </c>
      <c r="D23" s="222">
        <v>0.49507023820000001</v>
      </c>
    </row>
    <row r="24" spans="1:4" x14ac:dyDescent="0.2">
      <c r="A24" s="274" t="s">
        <v>413</v>
      </c>
      <c r="B24" s="212" t="s">
        <v>463</v>
      </c>
      <c r="C24" s="218">
        <v>0.51023622049999995</v>
      </c>
      <c r="D24" s="219">
        <v>0.43770524929999999</v>
      </c>
    </row>
    <row r="25" spans="1:4" x14ac:dyDescent="0.2">
      <c r="A25" s="271"/>
      <c r="B25" s="213" t="s">
        <v>456</v>
      </c>
      <c r="C25" s="221">
        <v>0.56763005779999998</v>
      </c>
      <c r="D25" s="222">
        <v>0.49507023820000001</v>
      </c>
    </row>
  </sheetData>
  <mergeCells count="11">
    <mergeCell ref="A13:A14"/>
    <mergeCell ref="A3:D3"/>
    <mergeCell ref="A5:A6"/>
    <mergeCell ref="A7:A8"/>
    <mergeCell ref="A9:A10"/>
    <mergeCell ref="A11:A12"/>
    <mergeCell ref="A16:D16"/>
    <mergeCell ref="A18:A19"/>
    <mergeCell ref="A20:A21"/>
    <mergeCell ref="A22:A23"/>
    <mergeCell ref="A24:A25"/>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Normal="100" workbookViewId="0">
      <selection activeCell="C16" sqref="C16"/>
    </sheetView>
  </sheetViews>
  <sheetFormatPr defaultColWidth="9" defaultRowHeight="14.25" x14ac:dyDescent="0.2"/>
  <cols>
    <col min="1" max="1" width="96.140625" style="35" customWidth="1"/>
    <col min="2" max="2" width="9.85546875" style="216" customWidth="1"/>
    <col min="3" max="4" width="16.5703125" style="35" customWidth="1"/>
    <col min="5" max="16384" width="9" style="35"/>
  </cols>
  <sheetData>
    <row r="1" spans="1:4" ht="15" x14ac:dyDescent="0.25">
      <c r="A1" s="44" t="s">
        <v>272</v>
      </c>
    </row>
    <row r="3" spans="1:4" x14ac:dyDescent="0.2">
      <c r="A3" s="257" t="s">
        <v>53</v>
      </c>
      <c r="B3" s="258"/>
      <c r="C3" s="258"/>
      <c r="D3" s="259"/>
    </row>
    <row r="4" spans="1:4" ht="42.75" x14ac:dyDescent="0.2">
      <c r="A4" s="53" t="s">
        <v>50</v>
      </c>
      <c r="B4" s="172" t="s">
        <v>63</v>
      </c>
      <c r="C4" s="201" t="str">
        <f>OSSI</f>
        <v>Other sensory/speech impairment</v>
      </c>
      <c r="D4" s="199" t="s">
        <v>3</v>
      </c>
    </row>
    <row r="5" spans="1:4" x14ac:dyDescent="0.2">
      <c r="A5" s="287" t="s">
        <v>414</v>
      </c>
      <c r="B5" s="212" t="s">
        <v>463</v>
      </c>
      <c r="C5" s="127">
        <v>0.53488372090000003</v>
      </c>
      <c r="D5" s="81">
        <v>0.59845447959999998</v>
      </c>
    </row>
    <row r="6" spans="1:4" x14ac:dyDescent="0.2">
      <c r="A6" s="288"/>
      <c r="B6" s="213" t="s">
        <v>456</v>
      </c>
      <c r="C6" s="129">
        <v>0.58666666670000001</v>
      </c>
      <c r="D6" s="78">
        <v>0.68124790589999995</v>
      </c>
    </row>
    <row r="7" spans="1:4" x14ac:dyDescent="0.2">
      <c r="A7" s="287" t="s">
        <v>470</v>
      </c>
      <c r="B7" s="212" t="s">
        <v>463</v>
      </c>
      <c r="C7" s="127">
        <v>0.53488372090000003</v>
      </c>
      <c r="D7" s="81">
        <v>0.59392635100000002</v>
      </c>
    </row>
    <row r="8" spans="1:4" x14ac:dyDescent="0.2">
      <c r="A8" s="288"/>
      <c r="B8" s="213" t="s">
        <v>456</v>
      </c>
      <c r="C8" s="129">
        <v>0.63513513509999997</v>
      </c>
      <c r="D8" s="78">
        <v>0.69705727799999995</v>
      </c>
    </row>
    <row r="9" spans="1:4" x14ac:dyDescent="0.2">
      <c r="A9" s="287" t="s">
        <v>471</v>
      </c>
      <c r="B9" s="212" t="s">
        <v>463</v>
      </c>
      <c r="C9" s="218">
        <v>0.36363636360000001</v>
      </c>
      <c r="D9" s="219">
        <v>0.49867616619999999</v>
      </c>
    </row>
    <row r="10" spans="1:4" x14ac:dyDescent="0.2">
      <c r="A10" s="288"/>
      <c r="B10" s="213" t="s">
        <v>456</v>
      </c>
      <c r="C10" s="221">
        <v>0.43589743590000002</v>
      </c>
      <c r="D10" s="222">
        <v>0.54612229680000002</v>
      </c>
    </row>
    <row r="11" spans="1:4" x14ac:dyDescent="0.2">
      <c r="A11" s="287" t="s">
        <v>472</v>
      </c>
      <c r="B11" s="212" t="s">
        <v>463</v>
      </c>
      <c r="C11" s="218">
        <v>0.13636363639999999</v>
      </c>
      <c r="D11" s="219">
        <v>0.21408382070000001</v>
      </c>
    </row>
    <row r="12" spans="1:4" x14ac:dyDescent="0.2">
      <c r="A12" s="288"/>
      <c r="B12" s="213" t="s">
        <v>456</v>
      </c>
      <c r="C12" s="221">
        <v>0.14102564100000001</v>
      </c>
      <c r="D12" s="222">
        <v>0.19634260119999999</v>
      </c>
    </row>
    <row r="13" spans="1:4" x14ac:dyDescent="0.2">
      <c r="A13" s="287" t="s">
        <v>473</v>
      </c>
      <c r="B13" s="212" t="s">
        <v>463</v>
      </c>
      <c r="C13" s="218">
        <v>0.34090909089999999</v>
      </c>
      <c r="D13" s="219">
        <v>0.42091911409999999</v>
      </c>
    </row>
    <row r="14" spans="1:4" x14ac:dyDescent="0.2">
      <c r="A14" s="288"/>
      <c r="B14" s="213" t="s">
        <v>456</v>
      </c>
      <c r="C14" s="221">
        <v>0.35064935060000002</v>
      </c>
      <c r="D14" s="222">
        <v>0.4747278237</v>
      </c>
    </row>
    <row r="15" spans="1:4" x14ac:dyDescent="0.2">
      <c r="A15" s="287" t="s">
        <v>474</v>
      </c>
      <c r="B15" s="212" t="s">
        <v>463</v>
      </c>
      <c r="C15" s="218">
        <v>0.25581395350000002</v>
      </c>
      <c r="D15" s="219">
        <v>0.35952973319999998</v>
      </c>
    </row>
    <row r="16" spans="1:4" x14ac:dyDescent="0.2">
      <c r="A16" s="288"/>
      <c r="B16" s="213" t="s">
        <v>456</v>
      </c>
      <c r="C16" s="221">
        <v>0.33333333329999998</v>
      </c>
      <c r="D16" s="222">
        <v>0.36691346940000003</v>
      </c>
    </row>
    <row r="17" spans="1:4" x14ac:dyDescent="0.2">
      <c r="A17" s="287" t="s">
        <v>475</v>
      </c>
      <c r="B17" s="212" t="s">
        <v>463</v>
      </c>
      <c r="C17" s="218">
        <v>0.14634146340000001</v>
      </c>
      <c r="D17" s="219">
        <v>0.18107118110000001</v>
      </c>
    </row>
    <row r="18" spans="1:4" x14ac:dyDescent="0.2">
      <c r="A18" s="288"/>
      <c r="B18" s="213" t="s">
        <v>456</v>
      </c>
      <c r="C18" s="221">
        <v>8.9743589700000001E-2</v>
      </c>
      <c r="D18" s="222">
        <v>0.1604037502</v>
      </c>
    </row>
    <row r="19" spans="1:4" x14ac:dyDescent="0.2">
      <c r="A19" s="287" t="s">
        <v>476</v>
      </c>
      <c r="B19" s="214" t="s">
        <v>463</v>
      </c>
      <c r="C19" s="218">
        <v>0.34146341460000001</v>
      </c>
      <c r="D19" s="219">
        <v>0.54754789079999999</v>
      </c>
    </row>
    <row r="20" spans="1:4" x14ac:dyDescent="0.2">
      <c r="A20" s="288"/>
      <c r="B20" s="213" t="s">
        <v>456</v>
      </c>
      <c r="C20" s="221">
        <v>0.44871794869999998</v>
      </c>
      <c r="D20" s="222">
        <v>0.60999064550000004</v>
      </c>
    </row>
    <row r="22" spans="1:4" x14ac:dyDescent="0.2">
      <c r="A22" s="257" t="s">
        <v>54</v>
      </c>
      <c r="B22" s="258"/>
      <c r="C22" s="258"/>
      <c r="D22" s="259"/>
    </row>
    <row r="23" spans="1:4" ht="42.75" x14ac:dyDescent="0.2">
      <c r="A23" s="53" t="s">
        <v>50</v>
      </c>
      <c r="B23" s="172" t="s">
        <v>63</v>
      </c>
      <c r="C23" s="201" t="str">
        <f>OSSI</f>
        <v>Other sensory/speech impairment</v>
      </c>
      <c r="D23" s="199" t="s">
        <v>3</v>
      </c>
    </row>
    <row r="24" spans="1:4" x14ac:dyDescent="0.2">
      <c r="A24" s="274" t="s">
        <v>414</v>
      </c>
      <c r="B24" s="212" t="s">
        <v>463</v>
      </c>
      <c r="C24" s="127">
        <v>0.59090909089999999</v>
      </c>
      <c r="D24" s="81">
        <v>0.66925321250000003</v>
      </c>
    </row>
    <row r="25" spans="1:4" x14ac:dyDescent="0.2">
      <c r="A25" s="271"/>
      <c r="B25" s="213" t="s">
        <v>456</v>
      </c>
      <c r="C25" s="129">
        <v>0.67741935480000004</v>
      </c>
      <c r="D25" s="78">
        <v>0.77020779679999996</v>
      </c>
    </row>
    <row r="26" spans="1:4" x14ac:dyDescent="0.2">
      <c r="A26" s="274" t="s">
        <v>470</v>
      </c>
      <c r="B26" s="212" t="s">
        <v>463</v>
      </c>
      <c r="C26" s="127">
        <v>0.54166666669999997</v>
      </c>
      <c r="D26" s="81">
        <v>0.70741694200000005</v>
      </c>
    </row>
    <row r="27" spans="1:4" x14ac:dyDescent="0.2">
      <c r="A27" s="271"/>
      <c r="B27" s="213" t="s">
        <v>456</v>
      </c>
      <c r="C27" s="129">
        <v>0.64516129030000002</v>
      </c>
      <c r="D27" s="78">
        <v>0.81699252440000003</v>
      </c>
    </row>
    <row r="28" spans="1:4" x14ac:dyDescent="0.2">
      <c r="A28" s="274" t="s">
        <v>471</v>
      </c>
      <c r="B28" s="212" t="s">
        <v>463</v>
      </c>
      <c r="C28" s="218">
        <v>0.43478260870000002</v>
      </c>
      <c r="D28" s="219">
        <v>0.51811957080000004</v>
      </c>
    </row>
    <row r="29" spans="1:4" x14ac:dyDescent="0.2">
      <c r="A29" s="271"/>
      <c r="B29" s="213" t="s">
        <v>456</v>
      </c>
      <c r="C29" s="221">
        <v>0.41935483870000001</v>
      </c>
      <c r="D29" s="222">
        <v>0.60505584759999997</v>
      </c>
    </row>
    <row r="30" spans="1:4" x14ac:dyDescent="0.2">
      <c r="A30" s="274" t="s">
        <v>472</v>
      </c>
      <c r="B30" s="212" t="s">
        <v>463</v>
      </c>
      <c r="C30" s="218">
        <v>0.1739130435</v>
      </c>
      <c r="D30" s="219">
        <v>0.29227609389999998</v>
      </c>
    </row>
    <row r="31" spans="1:4" x14ac:dyDescent="0.2">
      <c r="A31" s="271"/>
      <c r="B31" s="213" t="s">
        <v>456</v>
      </c>
      <c r="C31" s="221">
        <v>0.12903225809999999</v>
      </c>
      <c r="D31" s="222">
        <v>0.32178804970000002</v>
      </c>
    </row>
    <row r="32" spans="1:4" x14ac:dyDescent="0.2">
      <c r="A32" s="270" t="s">
        <v>473</v>
      </c>
      <c r="B32" s="214" t="s">
        <v>463</v>
      </c>
      <c r="C32" s="218">
        <v>0.43478260870000002</v>
      </c>
      <c r="D32" s="219">
        <v>0.49369544129999998</v>
      </c>
    </row>
    <row r="33" spans="1:4" x14ac:dyDescent="0.2">
      <c r="A33" s="270"/>
      <c r="B33" s="214" t="s">
        <v>456</v>
      </c>
      <c r="C33" s="221">
        <v>0.38709677419999999</v>
      </c>
      <c r="D33" s="222">
        <v>0.58063173400000001</v>
      </c>
    </row>
    <row r="34" spans="1:4" x14ac:dyDescent="0.2">
      <c r="A34" s="274" t="s">
        <v>474</v>
      </c>
      <c r="B34" s="212" t="s">
        <v>463</v>
      </c>
      <c r="C34" s="218">
        <v>0.3043478261</v>
      </c>
      <c r="D34" s="219">
        <v>0.29783969809999999</v>
      </c>
    </row>
    <row r="35" spans="1:4" x14ac:dyDescent="0.2">
      <c r="A35" s="271"/>
      <c r="B35" s="213" t="s">
        <v>456</v>
      </c>
      <c r="C35" s="221">
        <v>0.1935483871</v>
      </c>
      <c r="D35" s="222">
        <v>0.3149588619</v>
      </c>
    </row>
    <row r="36" spans="1:4" x14ac:dyDescent="0.2">
      <c r="A36" s="274" t="s">
        <v>475</v>
      </c>
      <c r="B36" s="212" t="s">
        <v>463</v>
      </c>
      <c r="C36" s="218">
        <v>0.39130434780000001</v>
      </c>
      <c r="D36" s="219">
        <v>0.19071380239999999</v>
      </c>
    </row>
    <row r="37" spans="1:4" x14ac:dyDescent="0.2">
      <c r="A37" s="271"/>
      <c r="B37" s="213" t="s">
        <v>456</v>
      </c>
      <c r="C37" s="221">
        <v>0.32258064520000002</v>
      </c>
      <c r="D37" s="222">
        <v>0.18224683899999999</v>
      </c>
    </row>
    <row r="38" spans="1:4" x14ac:dyDescent="0.2">
      <c r="A38" s="274" t="s">
        <v>476</v>
      </c>
      <c r="B38" s="212" t="s">
        <v>463</v>
      </c>
      <c r="C38" s="218">
        <v>0.43478260870000002</v>
      </c>
      <c r="D38" s="219">
        <v>0.58474821929999998</v>
      </c>
    </row>
    <row r="39" spans="1:4" x14ac:dyDescent="0.2">
      <c r="A39" s="271"/>
      <c r="B39" s="213" t="s">
        <v>456</v>
      </c>
      <c r="C39" s="221">
        <v>0.41935483870000001</v>
      </c>
      <c r="D39" s="222">
        <v>0.67916140280000004</v>
      </c>
    </row>
  </sheetData>
  <mergeCells count="18">
    <mergeCell ref="A13:A14"/>
    <mergeCell ref="A3:D3"/>
    <mergeCell ref="A5:A6"/>
    <mergeCell ref="A7:A8"/>
    <mergeCell ref="A9:A10"/>
    <mergeCell ref="A11:A12"/>
    <mergeCell ref="A38:A39"/>
    <mergeCell ref="A15:A16"/>
    <mergeCell ref="A17:A18"/>
    <mergeCell ref="A19:A20"/>
    <mergeCell ref="A22:D22"/>
    <mergeCell ref="A24:A25"/>
    <mergeCell ref="A26:A27"/>
    <mergeCell ref="A28:A29"/>
    <mergeCell ref="A30:A31"/>
    <mergeCell ref="A32:A33"/>
    <mergeCell ref="A34:A35"/>
    <mergeCell ref="A36:A37"/>
  </mergeCell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election activeCell="C5" sqref="C5"/>
    </sheetView>
  </sheetViews>
  <sheetFormatPr defaultColWidth="9" defaultRowHeight="14.25" x14ac:dyDescent="0.2"/>
  <cols>
    <col min="1" max="1" width="88.42578125" style="35" customWidth="1"/>
    <col min="2" max="2" width="10.42578125" style="35" customWidth="1"/>
    <col min="3" max="4" width="13.28515625" style="35" customWidth="1"/>
    <col min="5" max="16384" width="9" style="35"/>
  </cols>
  <sheetData>
    <row r="1" spans="1:4" ht="15" x14ac:dyDescent="0.25">
      <c r="A1" s="44" t="s">
        <v>69</v>
      </c>
    </row>
    <row r="3" spans="1:4" x14ac:dyDescent="0.2">
      <c r="A3" s="257" t="s">
        <v>57</v>
      </c>
      <c r="B3" s="258"/>
      <c r="C3" s="258"/>
      <c r="D3" s="259"/>
    </row>
    <row r="4" spans="1:4" ht="28.5" x14ac:dyDescent="0.2">
      <c r="A4" s="66" t="s">
        <v>50</v>
      </c>
      <c r="B4" s="172" t="s">
        <v>63</v>
      </c>
      <c r="C4" s="201" t="str">
        <f>HI</f>
        <v>Hearing impairment</v>
      </c>
      <c r="D4" s="199" t="s">
        <v>3</v>
      </c>
    </row>
    <row r="5" spans="1:4" x14ac:dyDescent="0.2">
      <c r="A5" s="274" t="s">
        <v>477</v>
      </c>
      <c r="B5" s="212" t="s">
        <v>463</v>
      </c>
      <c r="C5" s="127">
        <v>0.59679878050000001</v>
      </c>
      <c r="D5" s="81">
        <v>0.58305459569999996</v>
      </c>
    </row>
    <row r="6" spans="1:4" x14ac:dyDescent="0.2">
      <c r="A6" s="271"/>
      <c r="B6" s="213" t="s">
        <v>456</v>
      </c>
      <c r="C6" s="129">
        <v>0.67139001350000005</v>
      </c>
      <c r="D6" s="78">
        <v>0.65176553319999997</v>
      </c>
    </row>
    <row r="7" spans="1:4" x14ac:dyDescent="0.2">
      <c r="A7" s="274" t="s">
        <v>478</v>
      </c>
      <c r="B7" s="212" t="s">
        <v>463</v>
      </c>
      <c r="C7" s="127">
        <v>0.67870302140000005</v>
      </c>
      <c r="D7" s="81">
        <v>0.64186995140000003</v>
      </c>
    </row>
    <row r="8" spans="1:4" x14ac:dyDescent="0.2">
      <c r="A8" s="271"/>
      <c r="B8" s="213" t="s">
        <v>456</v>
      </c>
      <c r="C8" s="129">
        <v>0.7668670675</v>
      </c>
      <c r="D8" s="78">
        <v>0.72237988549999999</v>
      </c>
    </row>
    <row r="9" spans="1:4" x14ac:dyDescent="0.2">
      <c r="A9" s="274" t="s">
        <v>479</v>
      </c>
      <c r="B9" s="212" t="s">
        <v>463</v>
      </c>
      <c r="C9" s="218">
        <v>0.7602639296</v>
      </c>
      <c r="D9" s="219">
        <v>0.7153810598</v>
      </c>
    </row>
    <row r="10" spans="1:4" x14ac:dyDescent="0.2">
      <c r="A10" s="271"/>
      <c r="B10" s="213" t="s">
        <v>456</v>
      </c>
      <c r="C10" s="221">
        <v>0.85023505710000002</v>
      </c>
      <c r="D10" s="222">
        <v>0.7765410532</v>
      </c>
    </row>
    <row r="11" spans="1:4" x14ac:dyDescent="0.2">
      <c r="A11" s="274" t="s">
        <v>480</v>
      </c>
      <c r="B11" s="212" t="s">
        <v>463</v>
      </c>
      <c r="C11" s="218">
        <v>0.68432510889999998</v>
      </c>
      <c r="D11" s="219">
        <v>0.67314959169999999</v>
      </c>
    </row>
    <row r="12" spans="1:4" x14ac:dyDescent="0.2">
      <c r="A12" s="271"/>
      <c r="B12" s="213" t="s">
        <v>456</v>
      </c>
      <c r="C12" s="221">
        <v>0.76835781039999995</v>
      </c>
      <c r="D12" s="222">
        <v>0.74520126149999999</v>
      </c>
    </row>
    <row r="13" spans="1:4" x14ac:dyDescent="0.2">
      <c r="A13" s="274" t="s">
        <v>481</v>
      </c>
      <c r="B13" s="212" t="s">
        <v>463</v>
      </c>
      <c r="C13" s="218">
        <v>0.74668630339999997</v>
      </c>
      <c r="D13" s="219">
        <v>0.71983816590000005</v>
      </c>
    </row>
    <row r="14" spans="1:4" x14ac:dyDescent="0.2">
      <c r="A14" s="271"/>
      <c r="B14" s="213" t="s">
        <v>456</v>
      </c>
      <c r="C14" s="221">
        <v>0.81812080539999998</v>
      </c>
      <c r="D14" s="222">
        <v>0.78089495710000001</v>
      </c>
    </row>
    <row r="15" spans="1:4" x14ac:dyDescent="0.2">
      <c r="A15" s="274" t="s">
        <v>415</v>
      </c>
      <c r="B15" s="212" t="s">
        <v>463</v>
      </c>
      <c r="C15" s="218">
        <v>0.41333333329999999</v>
      </c>
      <c r="D15" s="219">
        <v>0.39632893600000002</v>
      </c>
    </row>
    <row r="16" spans="1:4" x14ac:dyDescent="0.2">
      <c r="A16" s="271"/>
      <c r="B16" s="213" t="s">
        <v>456</v>
      </c>
      <c r="C16" s="221">
        <v>0.49361987909999999</v>
      </c>
      <c r="D16" s="222">
        <v>0.43366594139999998</v>
      </c>
    </row>
  </sheetData>
  <mergeCells count="7">
    <mergeCell ref="A15:A16"/>
    <mergeCell ref="A3:D3"/>
    <mergeCell ref="A5:A6"/>
    <mergeCell ref="A7:A8"/>
    <mergeCell ref="A9:A10"/>
    <mergeCell ref="A11:A12"/>
    <mergeCell ref="A13:A14"/>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ColWidth="9" defaultRowHeight="14.25" x14ac:dyDescent="0.2"/>
  <cols>
    <col min="1" max="1" width="85.28515625" style="35" customWidth="1"/>
    <col min="2" max="2" width="10.28515625" style="216" customWidth="1"/>
    <col min="3" max="4" width="14.42578125" style="35" customWidth="1"/>
    <col min="5" max="16384" width="9" style="35"/>
  </cols>
  <sheetData>
    <row r="1" spans="1:4" ht="15" x14ac:dyDescent="0.25">
      <c r="A1" s="44" t="s">
        <v>69</v>
      </c>
    </row>
    <row r="3" spans="1:4" x14ac:dyDescent="0.2">
      <c r="A3" s="257" t="s">
        <v>58</v>
      </c>
      <c r="B3" s="258"/>
      <c r="C3" s="258"/>
      <c r="D3" s="259"/>
    </row>
    <row r="4" spans="1:4" ht="28.5" x14ac:dyDescent="0.2">
      <c r="A4" s="66" t="s">
        <v>50</v>
      </c>
      <c r="B4" s="172" t="s">
        <v>63</v>
      </c>
      <c r="C4" s="201" t="str">
        <f>HI</f>
        <v>Hearing impairment</v>
      </c>
      <c r="D4" s="199" t="s">
        <v>3</v>
      </c>
    </row>
    <row r="5" spans="1:4" x14ac:dyDescent="0.2">
      <c r="A5" s="274" t="s">
        <v>482</v>
      </c>
      <c r="B5" s="212" t="s">
        <v>463</v>
      </c>
      <c r="C5" s="127">
        <v>0.43965517240000002</v>
      </c>
      <c r="D5" s="81">
        <v>0.46303267580000002</v>
      </c>
    </row>
    <row r="6" spans="1:4" x14ac:dyDescent="0.2">
      <c r="A6" s="271"/>
      <c r="B6" s="213" t="s">
        <v>456</v>
      </c>
      <c r="C6" s="129">
        <v>0.53968253970000002</v>
      </c>
      <c r="D6" s="78">
        <v>0.56706190329999995</v>
      </c>
    </row>
    <row r="7" spans="1:4" x14ac:dyDescent="0.2">
      <c r="A7" s="274" t="s">
        <v>478</v>
      </c>
      <c r="B7" s="212" t="s">
        <v>463</v>
      </c>
      <c r="C7" s="127">
        <v>0.48695652169999998</v>
      </c>
      <c r="D7" s="81">
        <v>0.57951363300000003</v>
      </c>
    </row>
    <row r="8" spans="1:4" x14ac:dyDescent="0.2">
      <c r="A8" s="271"/>
      <c r="B8" s="213" t="s">
        <v>456</v>
      </c>
      <c r="C8" s="129">
        <v>0.61660079050000005</v>
      </c>
      <c r="D8" s="78">
        <v>0.69601354469999999</v>
      </c>
    </row>
    <row r="9" spans="1:4" x14ac:dyDescent="0.2">
      <c r="A9" s="274" t="s">
        <v>483</v>
      </c>
      <c r="B9" s="212" t="s">
        <v>463</v>
      </c>
      <c r="C9" s="218">
        <v>0.44642857139999997</v>
      </c>
      <c r="D9" s="219">
        <v>0.56816843350000001</v>
      </c>
    </row>
    <row r="10" spans="1:4" x14ac:dyDescent="0.2">
      <c r="A10" s="271"/>
      <c r="B10" s="213" t="s">
        <v>456</v>
      </c>
      <c r="C10" s="221">
        <v>0.60392156860000001</v>
      </c>
      <c r="D10" s="222">
        <v>0.67341596739999998</v>
      </c>
    </row>
    <row r="11" spans="1:4" x14ac:dyDescent="0.2">
      <c r="A11" s="276" t="s">
        <v>484</v>
      </c>
      <c r="B11" s="212" t="s">
        <v>463</v>
      </c>
      <c r="C11" s="218">
        <v>0.50909090909999999</v>
      </c>
      <c r="D11" s="219">
        <v>0.52527798370000001</v>
      </c>
    </row>
    <row r="12" spans="1:4" x14ac:dyDescent="0.2">
      <c r="A12" s="286"/>
      <c r="B12" s="213" t="s">
        <v>456</v>
      </c>
      <c r="C12" s="221">
        <v>0.64960629920000001</v>
      </c>
      <c r="D12" s="222">
        <v>0.63611880580000002</v>
      </c>
    </row>
    <row r="13" spans="1:4" x14ac:dyDescent="0.2">
      <c r="A13" s="274" t="s">
        <v>415</v>
      </c>
      <c r="B13" s="212" t="s">
        <v>463</v>
      </c>
      <c r="C13" s="218">
        <v>0.28947368420000003</v>
      </c>
      <c r="D13" s="219">
        <v>0.3212357528</v>
      </c>
    </row>
    <row r="14" spans="1:4" x14ac:dyDescent="0.2">
      <c r="A14" s="271"/>
      <c r="B14" s="213" t="s">
        <v>456</v>
      </c>
      <c r="C14" s="221">
        <v>0.34552845529999998</v>
      </c>
      <c r="D14" s="222">
        <v>0.35525497509999998</v>
      </c>
    </row>
    <row r="16" spans="1:4" x14ac:dyDescent="0.2">
      <c r="A16" s="257" t="s">
        <v>59</v>
      </c>
      <c r="B16" s="258"/>
      <c r="C16" s="258"/>
      <c r="D16" s="259"/>
    </row>
    <row r="17" spans="1:4" ht="28.5" x14ac:dyDescent="0.2">
      <c r="A17" s="53" t="s">
        <v>50</v>
      </c>
      <c r="B17" s="172" t="s">
        <v>63</v>
      </c>
      <c r="C17" s="201" t="str">
        <f>HI</f>
        <v>Hearing impairment</v>
      </c>
      <c r="D17" s="199" t="s">
        <v>3</v>
      </c>
    </row>
    <row r="18" spans="1:4" x14ac:dyDescent="0.2">
      <c r="A18" s="274" t="s">
        <v>482</v>
      </c>
      <c r="B18" s="212" t="s">
        <v>463</v>
      </c>
      <c r="C18" s="127">
        <v>0.2807017544</v>
      </c>
      <c r="D18" s="81">
        <v>0.50042553190000005</v>
      </c>
    </row>
    <row r="19" spans="1:4" x14ac:dyDescent="0.2">
      <c r="A19" s="271"/>
      <c r="B19" s="213" t="s">
        <v>456</v>
      </c>
      <c r="C19" s="129">
        <v>0.4961832061</v>
      </c>
      <c r="D19" s="78">
        <v>0.62327834120000003</v>
      </c>
    </row>
    <row r="20" spans="1:4" x14ac:dyDescent="0.2">
      <c r="A20" s="274" t="s">
        <v>478</v>
      </c>
      <c r="B20" s="212" t="s">
        <v>463</v>
      </c>
      <c r="C20" s="127">
        <v>0.3965517241</v>
      </c>
      <c r="D20" s="81">
        <v>0.64585045190000001</v>
      </c>
    </row>
    <row r="21" spans="1:4" x14ac:dyDescent="0.2">
      <c r="A21" s="271"/>
      <c r="B21" s="213" t="s">
        <v>456</v>
      </c>
      <c r="C21" s="129">
        <v>0.61240310080000004</v>
      </c>
      <c r="D21" s="78">
        <v>0.77969147819999995</v>
      </c>
    </row>
    <row r="22" spans="1:4" x14ac:dyDescent="0.2">
      <c r="A22" s="274" t="s">
        <v>483</v>
      </c>
      <c r="B22" s="212" t="s">
        <v>463</v>
      </c>
      <c r="C22" s="218">
        <v>0.35593220339999998</v>
      </c>
      <c r="D22" s="219">
        <v>0.60377358489999999</v>
      </c>
    </row>
    <row r="23" spans="1:4" x14ac:dyDescent="0.2">
      <c r="A23" s="271"/>
      <c r="B23" s="213" t="s">
        <v>456</v>
      </c>
      <c r="C23" s="221">
        <v>0.51162790700000005</v>
      </c>
      <c r="D23" s="222">
        <v>0.71818588689999996</v>
      </c>
    </row>
    <row r="24" spans="1:4" x14ac:dyDescent="0.2">
      <c r="A24" s="274" t="s">
        <v>417</v>
      </c>
      <c r="B24" s="212" t="s">
        <v>463</v>
      </c>
      <c r="C24" s="218">
        <v>0.25423728810000001</v>
      </c>
      <c r="D24" s="219">
        <v>0.3626526082</v>
      </c>
    </row>
    <row r="25" spans="1:4" x14ac:dyDescent="0.2">
      <c r="A25" s="271"/>
      <c r="B25" s="213" t="s">
        <v>456</v>
      </c>
      <c r="C25" s="221">
        <v>0.2734375</v>
      </c>
      <c r="D25" s="222">
        <v>0.44942805540000003</v>
      </c>
    </row>
    <row r="26" spans="1:4" x14ac:dyDescent="0.2">
      <c r="A26" s="274" t="s">
        <v>415</v>
      </c>
      <c r="B26" s="214" t="s">
        <v>463</v>
      </c>
      <c r="C26" s="218">
        <v>0.21666666670000001</v>
      </c>
      <c r="D26" s="219">
        <v>0.3681425787</v>
      </c>
    </row>
    <row r="27" spans="1:4" x14ac:dyDescent="0.2">
      <c r="A27" s="271"/>
      <c r="B27" s="213" t="s">
        <v>456</v>
      </c>
      <c r="C27" s="221">
        <v>0.2890625</v>
      </c>
      <c r="D27" s="222">
        <v>0.44254352759999999</v>
      </c>
    </row>
  </sheetData>
  <mergeCells count="12">
    <mergeCell ref="A13:A14"/>
    <mergeCell ref="A3:D3"/>
    <mergeCell ref="A5:A6"/>
    <mergeCell ref="A7:A8"/>
    <mergeCell ref="A9:A10"/>
    <mergeCell ref="A11:A12"/>
    <mergeCell ref="A22:A23"/>
    <mergeCell ref="A24:A25"/>
    <mergeCell ref="A26:A27"/>
    <mergeCell ref="A16:D16"/>
    <mergeCell ref="A18:A19"/>
    <mergeCell ref="A20:A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ColWidth="9" defaultRowHeight="14.25" x14ac:dyDescent="0.2"/>
  <cols>
    <col min="1" max="1" width="19" style="35" customWidth="1"/>
    <col min="2" max="2" width="17.5703125" style="35" customWidth="1"/>
    <col min="3" max="16384" width="9" style="35"/>
  </cols>
  <sheetData>
    <row r="1" spans="1:2" ht="15" x14ac:dyDescent="0.25">
      <c r="A1" s="44" t="s">
        <v>87</v>
      </c>
    </row>
    <row r="3" spans="1:2" ht="42.75" customHeight="1" x14ac:dyDescent="0.2">
      <c r="A3" s="254" t="s">
        <v>90</v>
      </c>
      <c r="B3" s="256"/>
    </row>
    <row r="4" spans="1:2" x14ac:dyDescent="0.2">
      <c r="A4" s="51" t="str">
        <f>HI</f>
        <v>Hearing impairment</v>
      </c>
      <c r="B4" s="59" t="s">
        <v>88</v>
      </c>
    </row>
    <row r="5" spans="1:2" x14ac:dyDescent="0.2">
      <c r="A5" s="53" t="s">
        <v>294</v>
      </c>
      <c r="B5" s="60">
        <v>99.398446491417559</v>
      </c>
    </row>
    <row r="6" spans="1:2" x14ac:dyDescent="0.2">
      <c r="A6" s="53" t="s">
        <v>295</v>
      </c>
      <c r="B6" s="60">
        <v>93.97435144476276</v>
      </c>
    </row>
    <row r="7" spans="1:2" x14ac:dyDescent="0.2">
      <c r="A7" s="53" t="s">
        <v>296</v>
      </c>
      <c r="B7" s="60">
        <v>113.51076790723103</v>
      </c>
    </row>
    <row r="8" spans="1:2" x14ac:dyDescent="0.2">
      <c r="A8" s="53" t="s">
        <v>297</v>
      </c>
      <c r="B8" s="60">
        <v>114.18938975816151</v>
      </c>
    </row>
    <row r="9" spans="1:2" x14ac:dyDescent="0.2">
      <c r="A9" s="53" t="s">
        <v>298</v>
      </c>
      <c r="B9" s="60">
        <v>74.152811151821197</v>
      </c>
    </row>
    <row r="10" spans="1:2" x14ac:dyDescent="0.2">
      <c r="A10" s="53" t="s">
        <v>299</v>
      </c>
      <c r="B10" s="60">
        <v>91.345760206215445</v>
      </c>
    </row>
    <row r="11" spans="1:2" x14ac:dyDescent="0.2">
      <c r="A11" s="53" t="s">
        <v>300</v>
      </c>
      <c r="B11" s="60">
        <v>108.54801458928232</v>
      </c>
    </row>
    <row r="12" spans="1:2" x14ac:dyDescent="0.2">
      <c r="A12" s="53" t="s">
        <v>301</v>
      </c>
      <c r="B12" s="60">
        <v>80.017654630030194</v>
      </c>
    </row>
    <row r="13" spans="1:2" x14ac:dyDescent="0.2">
      <c r="A13" s="51" t="s">
        <v>89</v>
      </c>
      <c r="B13" s="61">
        <v>98.947028604866901</v>
      </c>
    </row>
    <row r="15" spans="1:2" ht="44.25" customHeight="1" x14ac:dyDescent="0.2">
      <c r="A15" s="254" t="s">
        <v>90</v>
      </c>
      <c r="B15" s="256"/>
    </row>
    <row r="16" spans="1:2" x14ac:dyDescent="0.2">
      <c r="A16" s="51" t="str">
        <f>VI</f>
        <v>Visual impairment</v>
      </c>
      <c r="B16" s="59" t="s">
        <v>88</v>
      </c>
    </row>
    <row r="17" spans="1:2" x14ac:dyDescent="0.2">
      <c r="A17" s="53" t="s">
        <v>294</v>
      </c>
      <c r="B17" s="60">
        <v>38.070556049626738</v>
      </c>
    </row>
    <row r="18" spans="1:2" x14ac:dyDescent="0.2">
      <c r="A18" s="53" t="s">
        <v>295</v>
      </c>
      <c r="B18" s="60">
        <v>42.80534305720537</v>
      </c>
    </row>
    <row r="19" spans="1:2" x14ac:dyDescent="0.2">
      <c r="A19" s="53" t="s">
        <v>296</v>
      </c>
      <c r="B19" s="60">
        <v>32.730377610415033</v>
      </c>
    </row>
    <row r="20" spans="1:2" x14ac:dyDescent="0.2">
      <c r="A20" s="53" t="s">
        <v>297</v>
      </c>
      <c r="B20" s="60">
        <v>46.179532622785906</v>
      </c>
    </row>
    <row r="21" spans="1:2" x14ac:dyDescent="0.2">
      <c r="A21" s="53" t="s">
        <v>298</v>
      </c>
      <c r="B21" s="60">
        <v>29.325471473978126</v>
      </c>
    </row>
    <row r="22" spans="1:2" x14ac:dyDescent="0.2">
      <c r="A22" s="53" t="s">
        <v>299</v>
      </c>
      <c r="B22" s="60">
        <v>41.012382133402852</v>
      </c>
    </row>
    <row r="23" spans="1:2" x14ac:dyDescent="0.2">
      <c r="A23" s="53" t="s">
        <v>300</v>
      </c>
      <c r="B23" s="60">
        <v>41.749236380493201</v>
      </c>
    </row>
    <row r="24" spans="1:2" x14ac:dyDescent="0.2">
      <c r="A24" s="53" t="s">
        <v>301</v>
      </c>
      <c r="B24" s="60">
        <v>28.320855290403944</v>
      </c>
    </row>
    <row r="25" spans="1:2" x14ac:dyDescent="0.2">
      <c r="A25" s="51" t="s">
        <v>89</v>
      </c>
      <c r="B25" s="62">
        <v>37.876014879771269</v>
      </c>
    </row>
    <row r="27" spans="1:2" ht="46.5" customHeight="1" x14ac:dyDescent="0.2">
      <c r="A27" s="254" t="s">
        <v>90</v>
      </c>
      <c r="B27" s="256"/>
    </row>
    <row r="28" spans="1:2" ht="42.75" x14ac:dyDescent="0.2">
      <c r="A28" s="156" t="str">
        <f>OSSI</f>
        <v>Other sensory/speech impairment</v>
      </c>
      <c r="B28" s="59" t="s">
        <v>88</v>
      </c>
    </row>
    <row r="29" spans="1:2" x14ac:dyDescent="0.2">
      <c r="A29" s="53" t="s">
        <v>294</v>
      </c>
      <c r="B29" s="60">
        <v>16.340655019029796</v>
      </c>
    </row>
    <row r="30" spans="1:2" x14ac:dyDescent="0.2">
      <c r="A30" s="53" t="s">
        <v>295</v>
      </c>
      <c r="B30" s="60">
        <v>12.346363106710125</v>
      </c>
    </row>
    <row r="31" spans="1:2" x14ac:dyDescent="0.2">
      <c r="A31" s="53" t="s">
        <v>296</v>
      </c>
      <c r="B31" s="60">
        <v>6.9552052422131947</v>
      </c>
    </row>
    <row r="32" spans="1:2" x14ac:dyDescent="0.2">
      <c r="A32" s="53" t="s">
        <v>297</v>
      </c>
      <c r="B32" s="60">
        <v>39.532478684657626</v>
      </c>
    </row>
    <row r="33" spans="1:2" x14ac:dyDescent="0.2">
      <c r="A33" s="53" t="s">
        <v>298</v>
      </c>
      <c r="B33" s="60">
        <v>5.5206083347097374</v>
      </c>
    </row>
    <row r="34" spans="1:2" x14ac:dyDescent="0.2">
      <c r="A34" s="53" t="s">
        <v>299</v>
      </c>
      <c r="B34" s="60">
        <v>8.3888963454687655</v>
      </c>
    </row>
    <row r="35" spans="1:2" x14ac:dyDescent="0.2">
      <c r="A35" s="53" t="s">
        <v>300</v>
      </c>
      <c r="B35" s="60">
        <v>22.962080009271261</v>
      </c>
    </row>
    <row r="36" spans="1:2" x14ac:dyDescent="0.2">
      <c r="A36" s="53" t="s">
        <v>301</v>
      </c>
      <c r="B36" s="60">
        <v>13.486121566859023</v>
      </c>
    </row>
    <row r="37" spans="1:2" x14ac:dyDescent="0.2">
      <c r="A37" s="51" t="s">
        <v>89</v>
      </c>
      <c r="B37" s="62">
        <v>13.724851387765892</v>
      </c>
    </row>
  </sheetData>
  <mergeCells count="3">
    <mergeCell ref="A3:B3"/>
    <mergeCell ref="A15:B15"/>
    <mergeCell ref="A27:B27"/>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election activeCell="C13" sqref="C13"/>
    </sheetView>
  </sheetViews>
  <sheetFormatPr defaultColWidth="9" defaultRowHeight="14.25" x14ac:dyDescent="0.2"/>
  <cols>
    <col min="1" max="1" width="89.85546875" style="35" customWidth="1"/>
    <col min="2" max="2" width="8.5703125" style="216" customWidth="1"/>
    <col min="3" max="4" width="12.140625" style="35" customWidth="1"/>
    <col min="5" max="16384" width="9" style="35"/>
  </cols>
  <sheetData>
    <row r="1" spans="1:4" ht="15" x14ac:dyDescent="0.25">
      <c r="A1" s="44" t="s">
        <v>70</v>
      </c>
    </row>
    <row r="3" spans="1:4" x14ac:dyDescent="0.2">
      <c r="A3" s="257" t="s">
        <v>57</v>
      </c>
      <c r="B3" s="258"/>
      <c r="C3" s="258"/>
      <c r="D3" s="259"/>
    </row>
    <row r="4" spans="1:4" ht="28.5" x14ac:dyDescent="0.2">
      <c r="A4" s="66" t="s">
        <v>50</v>
      </c>
      <c r="B4" s="172" t="s">
        <v>63</v>
      </c>
      <c r="C4" s="201" t="str">
        <f>VI</f>
        <v>Visual impairment</v>
      </c>
      <c r="D4" s="199" t="s">
        <v>3</v>
      </c>
    </row>
    <row r="5" spans="1:4" x14ac:dyDescent="0.2">
      <c r="A5" s="274" t="s">
        <v>477</v>
      </c>
      <c r="B5" s="212" t="s">
        <v>463</v>
      </c>
      <c r="C5" s="127">
        <v>0.43073047860000002</v>
      </c>
      <c r="D5" s="81">
        <v>0.58305459569999996</v>
      </c>
    </row>
    <row r="6" spans="1:4" x14ac:dyDescent="0.2">
      <c r="A6" s="271"/>
      <c r="B6" s="213" t="s">
        <v>456</v>
      </c>
      <c r="C6" s="129">
        <v>0.52392947099999998</v>
      </c>
      <c r="D6" s="78">
        <v>0.65176553319999997</v>
      </c>
    </row>
    <row r="7" spans="1:4" x14ac:dyDescent="0.2">
      <c r="A7" s="274" t="s">
        <v>478</v>
      </c>
      <c r="B7" s="212" t="s">
        <v>463</v>
      </c>
      <c r="C7" s="127">
        <v>0.47014925369999999</v>
      </c>
      <c r="D7" s="81">
        <v>0.64186995140000003</v>
      </c>
    </row>
    <row r="8" spans="1:4" x14ac:dyDescent="0.2">
      <c r="A8" s="271"/>
      <c r="B8" s="213" t="s">
        <v>456</v>
      </c>
      <c r="C8" s="129">
        <v>0.60705289669999996</v>
      </c>
      <c r="D8" s="78">
        <v>0.72237988549999999</v>
      </c>
    </row>
    <row r="9" spans="1:4" x14ac:dyDescent="0.2">
      <c r="A9" s="274" t="s">
        <v>479</v>
      </c>
      <c r="B9" s="212" t="s">
        <v>463</v>
      </c>
      <c r="C9" s="218">
        <v>0.64450127879999997</v>
      </c>
      <c r="D9" s="219">
        <v>0.7153810598</v>
      </c>
    </row>
    <row r="10" spans="1:4" x14ac:dyDescent="0.2">
      <c r="A10" s="271"/>
      <c r="B10" s="213" t="s">
        <v>456</v>
      </c>
      <c r="C10" s="221">
        <v>0.74314214460000005</v>
      </c>
      <c r="D10" s="222">
        <v>0.7765410532</v>
      </c>
    </row>
    <row r="11" spans="1:4" x14ac:dyDescent="0.2">
      <c r="A11" s="274" t="s">
        <v>480</v>
      </c>
      <c r="B11" s="212" t="s">
        <v>463</v>
      </c>
      <c r="C11" s="218">
        <v>0.49638554219999997</v>
      </c>
      <c r="D11" s="219">
        <v>0.67314959169999999</v>
      </c>
    </row>
    <row r="12" spans="1:4" x14ac:dyDescent="0.2">
      <c r="A12" s="271"/>
      <c r="B12" s="213" t="s">
        <v>456</v>
      </c>
      <c r="C12" s="221">
        <v>0.62250000000000005</v>
      </c>
      <c r="D12" s="222">
        <v>0.74520126149999999</v>
      </c>
    </row>
    <row r="13" spans="1:4" x14ac:dyDescent="0.2">
      <c r="A13" s="274" t="s">
        <v>481</v>
      </c>
      <c r="B13" s="212" t="s">
        <v>463</v>
      </c>
      <c r="C13" s="218">
        <v>0.52682926829999999</v>
      </c>
      <c r="D13" s="219">
        <v>0.71983816590000005</v>
      </c>
    </row>
    <row r="14" spans="1:4" x14ac:dyDescent="0.2">
      <c r="A14" s="271"/>
      <c r="B14" s="213" t="s">
        <v>456</v>
      </c>
      <c r="C14" s="221">
        <v>0.64912280700000002</v>
      </c>
      <c r="D14" s="222">
        <v>0.78089495710000001</v>
      </c>
    </row>
    <row r="15" spans="1:4" x14ac:dyDescent="0.2">
      <c r="A15" s="274" t="s">
        <v>415</v>
      </c>
      <c r="B15" s="212" t="s">
        <v>463</v>
      </c>
      <c r="C15" s="218">
        <v>0.2912621359</v>
      </c>
      <c r="D15" s="219">
        <v>0.39632893600000002</v>
      </c>
    </row>
    <row r="16" spans="1:4" x14ac:dyDescent="0.2">
      <c r="A16" s="271"/>
      <c r="B16" s="213" t="s">
        <v>456</v>
      </c>
      <c r="C16" s="221">
        <v>0.32330827070000001</v>
      </c>
      <c r="D16" s="222">
        <v>0.43366594139999998</v>
      </c>
    </row>
  </sheetData>
  <mergeCells count="7">
    <mergeCell ref="A15:A16"/>
    <mergeCell ref="A3:D3"/>
    <mergeCell ref="A5:A6"/>
    <mergeCell ref="A7:A8"/>
    <mergeCell ref="A9:A10"/>
    <mergeCell ref="A11:A12"/>
    <mergeCell ref="A13:A14"/>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ColWidth="9" defaultRowHeight="14.25" x14ac:dyDescent="0.2"/>
  <cols>
    <col min="1" max="1" width="86.5703125" style="35" customWidth="1"/>
    <col min="2" max="2" width="8.5703125" style="216" customWidth="1"/>
    <col min="3" max="4" width="13.28515625" style="35" customWidth="1"/>
    <col min="5" max="16384" width="9" style="35"/>
  </cols>
  <sheetData>
    <row r="1" spans="1:4" ht="15" x14ac:dyDescent="0.25">
      <c r="A1" s="44" t="s">
        <v>70</v>
      </c>
    </row>
    <row r="3" spans="1:4" x14ac:dyDescent="0.2">
      <c r="A3" s="257" t="s">
        <v>58</v>
      </c>
      <c r="B3" s="258"/>
      <c r="C3" s="258"/>
      <c r="D3" s="259"/>
    </row>
    <row r="4" spans="1:4" ht="28.5" x14ac:dyDescent="0.2">
      <c r="A4" s="66" t="s">
        <v>50</v>
      </c>
      <c r="B4" s="172" t="s">
        <v>63</v>
      </c>
      <c r="C4" s="201" t="str">
        <f>VI</f>
        <v>Visual impairment</v>
      </c>
      <c r="D4" s="199" t="s">
        <v>3</v>
      </c>
    </row>
    <row r="5" spans="1:4" x14ac:dyDescent="0.2">
      <c r="A5" s="274" t="s">
        <v>482</v>
      </c>
      <c r="B5" s="212" t="s">
        <v>463</v>
      </c>
      <c r="C5" s="127">
        <v>0.31707317070000002</v>
      </c>
      <c r="D5" s="81">
        <v>0.46303267580000002</v>
      </c>
    </row>
    <row r="6" spans="1:4" x14ac:dyDescent="0.2">
      <c r="A6" s="271"/>
      <c r="B6" s="213" t="s">
        <v>456</v>
      </c>
      <c r="C6" s="129">
        <v>0.5</v>
      </c>
      <c r="D6" s="78">
        <v>0.56706190329999995</v>
      </c>
    </row>
    <row r="7" spans="1:4" x14ac:dyDescent="0.2">
      <c r="A7" s="274" t="s">
        <v>478</v>
      </c>
      <c r="B7" s="212" t="s">
        <v>463</v>
      </c>
      <c r="C7" s="127">
        <v>0.40243902440000001</v>
      </c>
      <c r="D7" s="81">
        <v>0.57951363300000003</v>
      </c>
    </row>
    <row r="8" spans="1:4" x14ac:dyDescent="0.2">
      <c r="A8" s="271"/>
      <c r="B8" s="213" t="s">
        <v>456</v>
      </c>
      <c r="C8" s="129">
        <v>0.50515463920000003</v>
      </c>
      <c r="D8" s="78">
        <v>0.69601354469999999</v>
      </c>
    </row>
    <row r="9" spans="1:4" x14ac:dyDescent="0.2">
      <c r="A9" s="274" t="s">
        <v>483</v>
      </c>
      <c r="B9" s="212" t="s">
        <v>463</v>
      </c>
      <c r="C9" s="218">
        <v>0.3294117647</v>
      </c>
      <c r="D9" s="219">
        <v>0.56816843350000001</v>
      </c>
    </row>
    <row r="10" spans="1:4" x14ac:dyDescent="0.2">
      <c r="A10" s="271"/>
      <c r="B10" s="213" t="s">
        <v>456</v>
      </c>
      <c r="C10" s="221">
        <v>0.51282051279999996</v>
      </c>
      <c r="D10" s="222">
        <v>0.67341596739999998</v>
      </c>
    </row>
    <row r="11" spans="1:4" x14ac:dyDescent="0.2">
      <c r="A11" s="276" t="s">
        <v>484</v>
      </c>
      <c r="B11" s="212" t="s">
        <v>463</v>
      </c>
      <c r="C11" s="218">
        <v>0.42528735629999997</v>
      </c>
      <c r="D11" s="219">
        <v>0.52527798370000001</v>
      </c>
    </row>
    <row r="12" spans="1:4" x14ac:dyDescent="0.2">
      <c r="A12" s="286"/>
      <c r="B12" s="213" t="s">
        <v>456</v>
      </c>
      <c r="C12" s="221">
        <v>0.57948717949999995</v>
      </c>
      <c r="D12" s="222">
        <v>0.63611880580000002</v>
      </c>
    </row>
    <row r="13" spans="1:4" x14ac:dyDescent="0.2">
      <c r="A13" s="274" t="s">
        <v>415</v>
      </c>
      <c r="B13" s="212" t="s">
        <v>463</v>
      </c>
      <c r="C13" s="218">
        <v>0.2441860465</v>
      </c>
      <c r="D13" s="219">
        <v>0.3212357528</v>
      </c>
    </row>
    <row r="14" spans="1:4" x14ac:dyDescent="0.2">
      <c r="A14" s="271"/>
      <c r="B14" s="213" t="s">
        <v>456</v>
      </c>
      <c r="C14" s="221">
        <v>0.2319587629</v>
      </c>
      <c r="D14" s="222">
        <v>0.35525497509999998</v>
      </c>
    </row>
    <row r="16" spans="1:4" x14ac:dyDescent="0.2">
      <c r="A16" s="257" t="s">
        <v>59</v>
      </c>
      <c r="B16" s="258"/>
      <c r="C16" s="258"/>
      <c r="D16" s="259"/>
    </row>
    <row r="17" spans="1:4" ht="28.5" x14ac:dyDescent="0.2">
      <c r="A17" s="53" t="s">
        <v>50</v>
      </c>
      <c r="B17" s="172" t="s">
        <v>63</v>
      </c>
      <c r="C17" s="201" t="str">
        <f>VI</f>
        <v>Visual impairment</v>
      </c>
      <c r="D17" s="199" t="s">
        <v>3</v>
      </c>
    </row>
    <row r="18" spans="1:4" x14ac:dyDescent="0.2">
      <c r="A18" s="274" t="s">
        <v>482</v>
      </c>
      <c r="B18" s="212" t="s">
        <v>463</v>
      </c>
      <c r="C18" s="127">
        <v>0.3829787234</v>
      </c>
      <c r="D18" s="81">
        <v>0.50042553190000005</v>
      </c>
    </row>
    <row r="19" spans="1:4" x14ac:dyDescent="0.2">
      <c r="A19" s="271"/>
      <c r="B19" s="213" t="s">
        <v>456</v>
      </c>
      <c r="C19" s="129">
        <v>0.49456521739999998</v>
      </c>
      <c r="D19" s="78">
        <v>0.62327834120000003</v>
      </c>
    </row>
    <row r="20" spans="1:4" x14ac:dyDescent="0.2">
      <c r="A20" s="274" t="s">
        <v>478</v>
      </c>
      <c r="B20" s="212" t="s">
        <v>463</v>
      </c>
      <c r="C20" s="127">
        <v>0.70093457940000004</v>
      </c>
      <c r="D20" s="81">
        <v>0.64585045190000001</v>
      </c>
    </row>
    <row r="21" spans="1:4" x14ac:dyDescent="0.2">
      <c r="A21" s="271"/>
      <c r="B21" s="213" t="s">
        <v>456</v>
      </c>
      <c r="C21" s="129">
        <v>0.73796791439999998</v>
      </c>
      <c r="D21" s="78">
        <v>0.77969147819999995</v>
      </c>
    </row>
    <row r="22" spans="1:4" x14ac:dyDescent="0.2">
      <c r="A22" s="274" t="s">
        <v>483</v>
      </c>
      <c r="B22" s="212" t="s">
        <v>463</v>
      </c>
      <c r="C22" s="218">
        <v>0.54368932039999995</v>
      </c>
      <c r="D22" s="219">
        <v>0.60377358489999999</v>
      </c>
    </row>
    <row r="23" spans="1:4" x14ac:dyDescent="0.2">
      <c r="A23" s="271"/>
      <c r="B23" s="213" t="s">
        <v>456</v>
      </c>
      <c r="C23" s="221">
        <v>0.62303664920000001</v>
      </c>
      <c r="D23" s="222">
        <v>0.71818588689999996</v>
      </c>
    </row>
    <row r="24" spans="1:4" x14ac:dyDescent="0.2">
      <c r="A24" s="274" t="s">
        <v>417</v>
      </c>
      <c r="B24" s="212" t="s">
        <v>463</v>
      </c>
      <c r="C24" s="218">
        <v>0.27722772280000002</v>
      </c>
      <c r="D24" s="219">
        <v>0.3626526082</v>
      </c>
    </row>
    <row r="25" spans="1:4" x14ac:dyDescent="0.2">
      <c r="A25" s="271"/>
      <c r="B25" s="213" t="s">
        <v>456</v>
      </c>
      <c r="C25" s="221">
        <v>0.35326086960000003</v>
      </c>
      <c r="D25" s="222">
        <v>0.44942805540000003</v>
      </c>
    </row>
    <row r="26" spans="1:4" x14ac:dyDescent="0.2">
      <c r="A26" s="274" t="s">
        <v>415</v>
      </c>
      <c r="B26" s="214" t="s">
        <v>463</v>
      </c>
      <c r="C26" s="218">
        <v>0.34905660379999998</v>
      </c>
      <c r="D26" s="219">
        <v>0.3681425787</v>
      </c>
    </row>
    <row r="27" spans="1:4" x14ac:dyDescent="0.2">
      <c r="A27" s="271"/>
      <c r="B27" s="213" t="s">
        <v>456</v>
      </c>
      <c r="C27" s="221">
        <v>0.37096774189999998</v>
      </c>
      <c r="D27" s="222">
        <v>0.44254352759999999</v>
      </c>
    </row>
  </sheetData>
  <mergeCells count="12">
    <mergeCell ref="A26:A27"/>
    <mergeCell ref="A3:D3"/>
    <mergeCell ref="A5:A6"/>
    <mergeCell ref="A7:A8"/>
    <mergeCell ref="A9:A10"/>
    <mergeCell ref="A11:A12"/>
    <mergeCell ref="A13:A14"/>
    <mergeCell ref="A16:D16"/>
    <mergeCell ref="A18:A19"/>
    <mergeCell ref="A20:A21"/>
    <mergeCell ref="A22:A23"/>
    <mergeCell ref="A24:A25"/>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ColWidth="9" defaultRowHeight="14.25" x14ac:dyDescent="0.2"/>
  <cols>
    <col min="1" max="1" width="88" style="35" customWidth="1"/>
    <col min="2" max="2" width="8.5703125" style="216" customWidth="1"/>
    <col min="3" max="4" width="15.7109375" style="35" customWidth="1"/>
    <col min="5" max="16384" width="9" style="35"/>
  </cols>
  <sheetData>
    <row r="1" spans="1:4" ht="15" x14ac:dyDescent="0.25">
      <c r="A1" s="44" t="s">
        <v>273</v>
      </c>
    </row>
    <row r="3" spans="1:4" x14ac:dyDescent="0.2">
      <c r="A3" s="257" t="s">
        <v>57</v>
      </c>
      <c r="B3" s="258"/>
      <c r="C3" s="258"/>
      <c r="D3" s="259"/>
    </row>
    <row r="4" spans="1:4" ht="42.75" x14ac:dyDescent="0.2">
      <c r="A4" s="66" t="s">
        <v>50</v>
      </c>
      <c r="B4" s="172" t="s">
        <v>63</v>
      </c>
      <c r="C4" s="201" t="str">
        <f>OSSI</f>
        <v>Other sensory/speech impairment</v>
      </c>
      <c r="D4" s="199" t="s">
        <v>3</v>
      </c>
    </row>
    <row r="5" spans="1:4" x14ac:dyDescent="0.2">
      <c r="A5" s="274" t="s">
        <v>477</v>
      </c>
      <c r="B5" s="212" t="s">
        <v>463</v>
      </c>
      <c r="C5" s="127">
        <v>0.64020270270000001</v>
      </c>
      <c r="D5" s="81">
        <v>0.58305459569999996</v>
      </c>
    </row>
    <row r="6" spans="1:4" x14ac:dyDescent="0.2">
      <c r="A6" s="271"/>
      <c r="B6" s="213" t="s">
        <v>456</v>
      </c>
      <c r="C6" s="129">
        <v>0.6685472496</v>
      </c>
      <c r="D6" s="78">
        <v>0.65176553319999997</v>
      </c>
    </row>
    <row r="7" spans="1:4" x14ac:dyDescent="0.2">
      <c r="A7" s="274" t="s">
        <v>478</v>
      </c>
      <c r="B7" s="212" t="s">
        <v>463</v>
      </c>
      <c r="C7" s="127">
        <v>0.72051696279999999</v>
      </c>
      <c r="D7" s="81">
        <v>0.64186995140000003</v>
      </c>
    </row>
    <row r="8" spans="1:4" x14ac:dyDescent="0.2">
      <c r="A8" s="271"/>
      <c r="B8" s="213" t="s">
        <v>456</v>
      </c>
      <c r="C8" s="129">
        <v>0.76005547849999999</v>
      </c>
      <c r="D8" s="78">
        <v>0.72237988549999999</v>
      </c>
    </row>
    <row r="9" spans="1:4" x14ac:dyDescent="0.2">
      <c r="A9" s="274" t="s">
        <v>479</v>
      </c>
      <c r="B9" s="212" t="s">
        <v>463</v>
      </c>
      <c r="C9" s="218">
        <v>0.8036605657</v>
      </c>
      <c r="D9" s="219">
        <v>0.7153810598</v>
      </c>
    </row>
    <row r="10" spans="1:4" x14ac:dyDescent="0.2">
      <c r="A10" s="271"/>
      <c r="B10" s="213" t="s">
        <v>456</v>
      </c>
      <c r="C10" s="221">
        <v>0.84379358439999996</v>
      </c>
      <c r="D10" s="222">
        <v>0.7765410532</v>
      </c>
    </row>
    <row r="11" spans="1:4" x14ac:dyDescent="0.2">
      <c r="A11" s="274" t="s">
        <v>480</v>
      </c>
      <c r="B11" s="212" t="s">
        <v>463</v>
      </c>
      <c r="C11" s="218">
        <v>0.7344992051</v>
      </c>
      <c r="D11" s="219">
        <v>0.67314959169999999</v>
      </c>
    </row>
    <row r="12" spans="1:4" x14ac:dyDescent="0.2">
      <c r="A12" s="271"/>
      <c r="B12" s="213" t="s">
        <v>456</v>
      </c>
      <c r="C12" s="221">
        <v>0.76634214190000005</v>
      </c>
      <c r="D12" s="222">
        <v>0.74520126149999999</v>
      </c>
    </row>
    <row r="13" spans="1:4" x14ac:dyDescent="0.2">
      <c r="A13" s="274" t="s">
        <v>481</v>
      </c>
      <c r="B13" s="212" t="s">
        <v>463</v>
      </c>
      <c r="C13" s="218">
        <v>0.81818181820000002</v>
      </c>
      <c r="D13" s="219">
        <v>0.71983816590000005</v>
      </c>
    </row>
    <row r="14" spans="1:4" x14ac:dyDescent="0.2">
      <c r="A14" s="271"/>
      <c r="B14" s="213" t="s">
        <v>456</v>
      </c>
      <c r="C14" s="221">
        <v>0.83938547490000004</v>
      </c>
      <c r="D14" s="222">
        <v>0.78089495710000001</v>
      </c>
    </row>
    <row r="15" spans="1:4" x14ac:dyDescent="0.2">
      <c r="A15" s="274" t="s">
        <v>415</v>
      </c>
      <c r="B15" s="212" t="s">
        <v>463</v>
      </c>
      <c r="C15" s="218">
        <v>0.49590834700000003</v>
      </c>
      <c r="D15" s="219">
        <v>0.39632893600000002</v>
      </c>
    </row>
    <row r="16" spans="1:4" x14ac:dyDescent="0.2">
      <c r="A16" s="271"/>
      <c r="B16" s="213" t="s">
        <v>456</v>
      </c>
      <c r="C16" s="224">
        <v>0.50280112040000002</v>
      </c>
      <c r="D16" s="225">
        <v>0.43366594139999998</v>
      </c>
    </row>
    <row r="17" spans="3:4" x14ac:dyDescent="0.2">
      <c r="C17" s="226"/>
      <c r="D17" s="226"/>
    </row>
  </sheetData>
  <mergeCells count="7">
    <mergeCell ref="A15:A16"/>
    <mergeCell ref="A3:D3"/>
    <mergeCell ref="A5:A6"/>
    <mergeCell ref="A7:A8"/>
    <mergeCell ref="A9:A10"/>
    <mergeCell ref="A11:A12"/>
    <mergeCell ref="A13:A14"/>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ColWidth="9" defaultRowHeight="14.25" x14ac:dyDescent="0.2"/>
  <cols>
    <col min="1" max="1" width="37.85546875" style="35" customWidth="1"/>
    <col min="2" max="2" width="15.140625" style="216" customWidth="1"/>
    <col min="3" max="3" width="17.5703125" style="35" bestFit="1" customWidth="1"/>
    <col min="4" max="4" width="10.85546875" style="35" bestFit="1" customWidth="1"/>
    <col min="5" max="5" width="14.85546875" style="35" bestFit="1" customWidth="1"/>
    <col min="6" max="16384" width="9" style="35"/>
  </cols>
  <sheetData>
    <row r="1" spans="1:5" ht="15" x14ac:dyDescent="0.25">
      <c r="A1" s="44" t="s">
        <v>66</v>
      </c>
    </row>
    <row r="3" spans="1:5" ht="30" customHeight="1" x14ac:dyDescent="0.2">
      <c r="A3" s="254" t="s">
        <v>77</v>
      </c>
      <c r="B3" s="255"/>
      <c r="C3" s="255"/>
      <c r="D3" s="255"/>
      <c r="E3" s="256"/>
    </row>
    <row r="4" spans="1:5" x14ac:dyDescent="0.2">
      <c r="A4" s="66" t="s">
        <v>39</v>
      </c>
      <c r="B4" s="223" t="s">
        <v>71</v>
      </c>
      <c r="C4" s="151" t="s">
        <v>72</v>
      </c>
      <c r="D4" s="151" t="s">
        <v>73</v>
      </c>
      <c r="E4" s="151" t="s">
        <v>74</v>
      </c>
    </row>
    <row r="5" spans="1:5" x14ac:dyDescent="0.2">
      <c r="A5" s="289" t="str">
        <f>HI</f>
        <v>Hearing impairment</v>
      </c>
      <c r="B5" s="212" t="s">
        <v>422</v>
      </c>
      <c r="C5" s="81">
        <v>0.75641025641025639</v>
      </c>
      <c r="D5" s="81">
        <v>0.12820512820512819</v>
      </c>
      <c r="E5" s="81">
        <v>0.11538461538461539</v>
      </c>
    </row>
    <row r="6" spans="1:5" x14ac:dyDescent="0.2">
      <c r="A6" s="290"/>
      <c r="B6" s="213" t="s">
        <v>423</v>
      </c>
      <c r="C6" s="78">
        <v>0.76829268292682928</v>
      </c>
      <c r="D6" s="78">
        <v>0.14634146341463414</v>
      </c>
      <c r="E6" s="78">
        <v>8.5365853658536592E-2</v>
      </c>
    </row>
    <row r="7" spans="1:5" x14ac:dyDescent="0.2">
      <c r="A7" s="289" t="s">
        <v>3</v>
      </c>
      <c r="B7" s="214" t="s">
        <v>422</v>
      </c>
      <c r="C7" s="81">
        <v>0.76834381551362685</v>
      </c>
      <c r="D7" s="81">
        <v>0.11740041928721175</v>
      </c>
      <c r="E7" s="81">
        <v>0.11425576519916142</v>
      </c>
    </row>
    <row r="8" spans="1:5" x14ac:dyDescent="0.2">
      <c r="A8" s="290"/>
      <c r="B8" s="213" t="s">
        <v>423</v>
      </c>
      <c r="C8" s="78">
        <v>0.78952380952380952</v>
      </c>
      <c r="D8" s="78">
        <v>0.12952380952380951</v>
      </c>
      <c r="E8" s="78">
        <v>8.0952380952380956E-2</v>
      </c>
    </row>
    <row r="10" spans="1:5" ht="30" customHeight="1" x14ac:dyDescent="0.2">
      <c r="A10" s="254" t="s">
        <v>78</v>
      </c>
      <c r="B10" s="255"/>
      <c r="C10" s="255"/>
      <c r="D10" s="255"/>
      <c r="E10" s="256"/>
    </row>
    <row r="11" spans="1:5" x14ac:dyDescent="0.2">
      <c r="A11" s="66" t="s">
        <v>39</v>
      </c>
      <c r="B11" s="223" t="s">
        <v>71</v>
      </c>
      <c r="C11" s="151" t="s">
        <v>72</v>
      </c>
      <c r="D11" s="151" t="s">
        <v>73</v>
      </c>
      <c r="E11" s="151" t="s">
        <v>74</v>
      </c>
    </row>
    <row r="12" spans="1:5" x14ac:dyDescent="0.2">
      <c r="A12" s="289" t="str">
        <f>VI</f>
        <v>Visual impairment</v>
      </c>
      <c r="B12" s="212" t="s">
        <v>422</v>
      </c>
      <c r="C12" s="81">
        <v>0.72727272727272729</v>
      </c>
      <c r="D12" s="81">
        <v>0</v>
      </c>
      <c r="E12" s="81">
        <v>0.27272727272727271</v>
      </c>
    </row>
    <row r="13" spans="1:5" x14ac:dyDescent="0.2">
      <c r="A13" s="290"/>
      <c r="B13" s="213" t="s">
        <v>423</v>
      </c>
      <c r="C13" s="81">
        <v>0.8529411764705882</v>
      </c>
      <c r="D13" s="81">
        <v>2.9411764705882353E-2</v>
      </c>
      <c r="E13" s="81">
        <v>0.11764705882352941</v>
      </c>
    </row>
    <row r="14" spans="1:5" x14ac:dyDescent="0.2">
      <c r="A14" s="289" t="s">
        <v>3</v>
      </c>
      <c r="B14" s="214" t="s">
        <v>422</v>
      </c>
      <c r="C14" s="81">
        <v>0.76834381551362685</v>
      </c>
      <c r="D14" s="81">
        <v>0.11740041928721175</v>
      </c>
      <c r="E14" s="81">
        <v>0.11425576519916142</v>
      </c>
    </row>
    <row r="15" spans="1:5" x14ac:dyDescent="0.2">
      <c r="A15" s="290"/>
      <c r="B15" s="213" t="s">
        <v>423</v>
      </c>
      <c r="C15" s="78">
        <v>0.78952380952380952</v>
      </c>
      <c r="D15" s="78">
        <v>0.12952380952380951</v>
      </c>
      <c r="E15" s="78">
        <v>8.0952380952380956E-2</v>
      </c>
    </row>
  </sheetData>
  <mergeCells count="6">
    <mergeCell ref="A5:A6"/>
    <mergeCell ref="A3:E3"/>
    <mergeCell ref="A10:E10"/>
    <mergeCell ref="A12:A13"/>
    <mergeCell ref="A14:A15"/>
    <mergeCell ref="A7:A8"/>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election activeCell="C6" sqref="C6"/>
    </sheetView>
  </sheetViews>
  <sheetFormatPr defaultColWidth="9" defaultRowHeight="14.25" x14ac:dyDescent="0.2"/>
  <cols>
    <col min="1" max="1" width="38.85546875" style="35" customWidth="1"/>
    <col min="2" max="2" width="12.42578125" style="35" customWidth="1"/>
    <col min="3" max="3" width="17.5703125" style="35" bestFit="1" customWidth="1"/>
    <col min="4" max="4" width="10.85546875" style="35" bestFit="1" customWidth="1"/>
    <col min="5" max="5" width="14.85546875" style="35" bestFit="1" customWidth="1"/>
    <col min="6" max="16384" width="9" style="35"/>
  </cols>
  <sheetData>
    <row r="1" spans="1:5" ht="15" x14ac:dyDescent="0.25">
      <c r="A1" s="44" t="s">
        <v>75</v>
      </c>
    </row>
    <row r="3" spans="1:5" ht="30.75" customHeight="1" x14ac:dyDescent="0.2">
      <c r="A3" s="254" t="s">
        <v>76</v>
      </c>
      <c r="B3" s="255"/>
      <c r="C3" s="255"/>
      <c r="D3" s="255"/>
      <c r="E3" s="256"/>
    </row>
    <row r="4" spans="1:5" x14ac:dyDescent="0.2">
      <c r="A4" s="66" t="s">
        <v>39</v>
      </c>
      <c r="B4" s="150" t="s">
        <v>71</v>
      </c>
      <c r="C4" s="151" t="s">
        <v>72</v>
      </c>
      <c r="D4" s="151" t="s">
        <v>73</v>
      </c>
      <c r="E4" s="151" t="s">
        <v>74</v>
      </c>
    </row>
    <row r="5" spans="1:5" x14ac:dyDescent="0.2">
      <c r="A5" s="289" t="str">
        <f>HI</f>
        <v>Hearing impairment</v>
      </c>
      <c r="B5" s="152" t="s">
        <v>424</v>
      </c>
      <c r="C5" s="81">
        <v>0.85269121813031157</v>
      </c>
      <c r="D5" s="81">
        <v>9.0651558073654395E-2</v>
      </c>
      <c r="E5" s="81">
        <v>5.6657223796033995E-2</v>
      </c>
    </row>
    <row r="6" spans="1:5" x14ac:dyDescent="0.2">
      <c r="A6" s="290"/>
      <c r="B6" s="153" t="s">
        <v>63</v>
      </c>
      <c r="C6" s="78">
        <v>0.77990430622009566</v>
      </c>
      <c r="D6" s="78">
        <v>0.13014354066985645</v>
      </c>
      <c r="E6" s="78">
        <v>8.9952153110047853E-2</v>
      </c>
    </row>
    <row r="7" spans="1:5" x14ac:dyDescent="0.2">
      <c r="A7" s="289" t="s">
        <v>3</v>
      </c>
      <c r="B7" s="152" t="s">
        <v>424</v>
      </c>
      <c r="C7" s="81">
        <v>0.84758580570098896</v>
      </c>
      <c r="D7" s="81">
        <v>8.6794648051192552E-2</v>
      </c>
      <c r="E7" s="81">
        <v>6.5619546247818503E-2</v>
      </c>
    </row>
    <row r="8" spans="1:5" x14ac:dyDescent="0.2">
      <c r="A8" s="290"/>
      <c r="B8" s="153" t="s">
        <v>63</v>
      </c>
      <c r="C8" s="78">
        <v>0.74848615916955019</v>
      </c>
      <c r="D8" s="78">
        <v>0.12733564013840831</v>
      </c>
      <c r="E8" s="78">
        <v>0.12417820069204152</v>
      </c>
    </row>
    <row r="10" spans="1:5" ht="30" customHeight="1" x14ac:dyDescent="0.2">
      <c r="A10" s="254" t="s">
        <v>274</v>
      </c>
      <c r="B10" s="255"/>
      <c r="C10" s="255"/>
      <c r="D10" s="255"/>
      <c r="E10" s="256"/>
    </row>
    <row r="11" spans="1:5" x14ac:dyDescent="0.2">
      <c r="A11" s="66" t="s">
        <v>39</v>
      </c>
      <c r="B11" s="150" t="s">
        <v>71</v>
      </c>
      <c r="C11" s="151" t="s">
        <v>72</v>
      </c>
      <c r="D11" s="151" t="s">
        <v>73</v>
      </c>
      <c r="E11" s="151" t="s">
        <v>74</v>
      </c>
    </row>
    <row r="12" spans="1:5" x14ac:dyDescent="0.2">
      <c r="A12" s="289" t="str">
        <f>VI</f>
        <v>Visual impairment</v>
      </c>
      <c r="B12" s="147" t="s">
        <v>424</v>
      </c>
      <c r="C12" s="80">
        <v>0.8392857142857143</v>
      </c>
      <c r="D12" s="80">
        <v>0.11607142857142858</v>
      </c>
      <c r="E12" s="81">
        <v>4.4642857142857144E-2</v>
      </c>
    </row>
    <row r="13" spans="1:5" x14ac:dyDescent="0.2">
      <c r="A13" s="290"/>
      <c r="B13" s="148" t="s">
        <v>63</v>
      </c>
      <c r="C13" s="77">
        <v>0.67145790554414786</v>
      </c>
      <c r="D13" s="77">
        <v>0.16016427104722791</v>
      </c>
      <c r="E13" s="78">
        <v>0.16837782340862423</v>
      </c>
    </row>
    <row r="14" spans="1:5" x14ac:dyDescent="0.2">
      <c r="A14" s="289" t="s">
        <v>3</v>
      </c>
      <c r="B14" s="149" t="s">
        <v>424</v>
      </c>
      <c r="C14" s="75">
        <v>0.84758580570098896</v>
      </c>
      <c r="D14" s="75">
        <v>8.6794648051192552E-2</v>
      </c>
      <c r="E14" s="75">
        <v>6.5619546247818503E-2</v>
      </c>
    </row>
    <row r="15" spans="1:5" x14ac:dyDescent="0.2">
      <c r="A15" s="290"/>
      <c r="B15" s="148" t="s">
        <v>63</v>
      </c>
      <c r="C15" s="77">
        <v>0.74848615916955019</v>
      </c>
      <c r="D15" s="77">
        <v>0.12733564013840831</v>
      </c>
      <c r="E15" s="77">
        <v>0.12417820069204152</v>
      </c>
    </row>
    <row r="17" spans="1:5" ht="30" customHeight="1" x14ac:dyDescent="0.2">
      <c r="A17" s="254" t="s">
        <v>275</v>
      </c>
      <c r="B17" s="255"/>
      <c r="C17" s="255"/>
      <c r="D17" s="255"/>
      <c r="E17" s="256"/>
    </row>
    <row r="18" spans="1:5" x14ac:dyDescent="0.2">
      <c r="A18" s="66" t="s">
        <v>39</v>
      </c>
      <c r="B18" s="150" t="s">
        <v>71</v>
      </c>
      <c r="C18" s="151" t="s">
        <v>72</v>
      </c>
      <c r="D18" s="151" t="s">
        <v>73</v>
      </c>
      <c r="E18" s="151" t="s">
        <v>74</v>
      </c>
    </row>
    <row r="19" spans="1:5" x14ac:dyDescent="0.2">
      <c r="A19" s="289" t="str">
        <f>OSSI</f>
        <v>Other sensory/speech impairment</v>
      </c>
      <c r="B19" s="291" t="s">
        <v>63</v>
      </c>
      <c r="C19" s="291">
        <v>0.86131386861313863</v>
      </c>
      <c r="D19" s="291">
        <v>9.4890510948905105E-2</v>
      </c>
      <c r="E19" s="291">
        <v>4.3795620437956206E-2</v>
      </c>
    </row>
    <row r="20" spans="1:5" x14ac:dyDescent="0.2">
      <c r="A20" s="290"/>
      <c r="B20" s="292"/>
      <c r="C20" s="292"/>
      <c r="D20" s="292"/>
      <c r="E20" s="292"/>
    </row>
    <row r="21" spans="1:5" x14ac:dyDescent="0.2">
      <c r="A21" s="289" t="s">
        <v>3</v>
      </c>
      <c r="B21" s="291" t="s">
        <v>63</v>
      </c>
      <c r="C21" s="291">
        <v>0.74848615916955019</v>
      </c>
      <c r="D21" s="291">
        <v>0.12733564013840831</v>
      </c>
      <c r="E21" s="291">
        <v>0.12417820069204152</v>
      </c>
    </row>
    <row r="22" spans="1:5" x14ac:dyDescent="0.2">
      <c r="A22" s="290"/>
      <c r="B22" s="292"/>
      <c r="C22" s="292"/>
      <c r="D22" s="292"/>
      <c r="E22" s="292"/>
    </row>
  </sheetData>
  <mergeCells count="17">
    <mergeCell ref="A14:A15"/>
    <mergeCell ref="A3:E3"/>
    <mergeCell ref="A5:A6"/>
    <mergeCell ref="A7:A8"/>
    <mergeCell ref="A10:E10"/>
    <mergeCell ref="A12:A13"/>
    <mergeCell ref="E21:E22"/>
    <mergeCell ref="A17:E17"/>
    <mergeCell ref="A19:A20"/>
    <mergeCell ref="A21:A22"/>
    <mergeCell ref="B19:B20"/>
    <mergeCell ref="B21:B22"/>
    <mergeCell ref="C19:C20"/>
    <mergeCell ref="D19:D20"/>
    <mergeCell ref="E19:E20"/>
    <mergeCell ref="C21:C22"/>
    <mergeCell ref="D21:D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4</vt:i4>
      </vt:variant>
    </vt:vector>
  </HeadingPairs>
  <TitlesOfParts>
    <vt:vector size="98" baseType="lpstr">
      <vt:lpstr>GetAllSheets</vt:lpstr>
      <vt:lpstr>CONTENTS</vt:lpstr>
      <vt:lpstr>GUIDE TO SPREADSHEET</vt:lpstr>
      <vt:lpstr>INTRODUCTION, DEFINITIONS --&gt;</vt:lpstr>
      <vt:lpstr>Disability Names</vt:lpstr>
      <vt:lpstr>PARTICIPANTS-&gt;</vt:lpstr>
      <vt:lpstr>8. Summary</vt:lpstr>
      <vt:lpstr>9. Co-disabilities</vt:lpstr>
      <vt:lpstr>10. Participant Rates State</vt:lpstr>
      <vt:lpstr>11. Participant Rates Age</vt:lpstr>
      <vt:lpstr>12. Participants Over Time</vt:lpstr>
      <vt:lpstr>13. Participants by Age Group 1</vt:lpstr>
      <vt:lpstr>14. Participants by Age Group 2</vt:lpstr>
      <vt:lpstr>15. Indigenous and CALD Status</vt:lpstr>
      <vt:lpstr>16. Existing, New status by LoF</vt:lpstr>
      <vt:lpstr>17. Gender and Remoteness</vt:lpstr>
      <vt:lpstr>PARTICIPANT EXPERIENCE --&gt;</vt:lpstr>
      <vt:lpstr>19. Summary</vt:lpstr>
      <vt:lpstr>20. Access decisions Entry type</vt:lpstr>
      <vt:lpstr>21. Access decisions by Age</vt:lpstr>
      <vt:lpstr>22. Access decisions accessType</vt:lpstr>
      <vt:lpstr>23. Access Metrics</vt:lpstr>
      <vt:lpstr>24. Planning metrics</vt:lpstr>
      <vt:lpstr>25. PRR Metrics</vt:lpstr>
      <vt:lpstr>26. Reviewable Decision Metrics</vt:lpstr>
      <vt:lpstr>27. Plan Management Type</vt:lpstr>
      <vt:lpstr>28. Scheme Exit Rates</vt:lpstr>
      <vt:lpstr>29. Complaint Rates</vt:lpstr>
      <vt:lpstr>30. Closing Complaints</vt:lpstr>
      <vt:lpstr>31. AAT Cases</vt:lpstr>
      <vt:lpstr>Committed Supports-&gt;</vt:lpstr>
      <vt:lpstr>33. Summary</vt:lpstr>
      <vt:lpstr>34. Trend in Committed Supports</vt:lpstr>
      <vt:lpstr>35. Committed Supports by Age</vt:lpstr>
      <vt:lpstr>36. Committed Supports Distrib.</vt:lpstr>
      <vt:lpstr>37. Types of Committed Supports</vt:lpstr>
      <vt:lpstr>38. Committed Supports changes</vt:lpstr>
      <vt:lpstr>39. Average annualised payments</vt:lpstr>
      <vt:lpstr>40. Non-SIL utilisation by time</vt:lpstr>
      <vt:lpstr>41. Non-SIL utilisation by age</vt:lpstr>
      <vt:lpstr>Outcomes-&gt;</vt:lpstr>
      <vt:lpstr>44. Summary - Participants</vt:lpstr>
      <vt:lpstr>45. Summary - Family and Carers</vt:lpstr>
      <vt:lpstr>46. Summary - NDIS Helped</vt:lpstr>
      <vt:lpstr>47. Summary - Goals, PSS</vt:lpstr>
      <vt:lpstr>49. Participant Goals</vt:lpstr>
      <vt:lpstr>50. Participant Baseline (HI) 1</vt:lpstr>
      <vt:lpstr>51. Participant Baseline (HI) 2</vt:lpstr>
      <vt:lpstr>52. Participant Baseline (VI) 1</vt:lpstr>
      <vt:lpstr>53. Participant Baseline (VI) 2</vt:lpstr>
      <vt:lpstr>54. Participant Baseline OSSI 1</vt:lpstr>
      <vt:lpstr>55. Participant Baseline OSSI 2</vt:lpstr>
      <vt:lpstr>56. FC Baseline (HI) 1</vt:lpstr>
      <vt:lpstr>57. FC Baseline (HI) 2</vt:lpstr>
      <vt:lpstr>58. FC Baseline (HI) 3</vt:lpstr>
      <vt:lpstr>59. FC Baseline (VI) 1</vt:lpstr>
      <vt:lpstr>60. FC Baseline (VI) 2</vt:lpstr>
      <vt:lpstr>61. FC Baseline (VI) 3</vt:lpstr>
      <vt:lpstr>62. FC Baseline (OSSI) 1</vt:lpstr>
      <vt:lpstr>63. FC Baseline (OSSI) 2</vt:lpstr>
      <vt:lpstr>64. FC Baseline (OSSI) 3</vt:lpstr>
      <vt:lpstr>65. Participant Trend (HI) 1</vt:lpstr>
      <vt:lpstr>66. Participant Trend (HI) 2</vt:lpstr>
      <vt:lpstr>67. Participant Trend (HI) 3</vt:lpstr>
      <vt:lpstr>68. Participant Trend (HI) 4</vt:lpstr>
      <vt:lpstr>69. Participant Trend (VI) 1</vt:lpstr>
      <vt:lpstr>70. Participant Trend (VI) 2</vt:lpstr>
      <vt:lpstr>71. Participant Trend (VI) 3</vt:lpstr>
      <vt:lpstr>72. Participant Trend (VI) 4</vt:lpstr>
      <vt:lpstr>73. Participant Trend (OSSI) 1</vt:lpstr>
      <vt:lpstr>74. Participant Trend (OSSI) 2</vt:lpstr>
      <vt:lpstr>75. Participant Trend (OSSI) 3</vt:lpstr>
      <vt:lpstr>76. Participant Trend (OSSI) 4</vt:lpstr>
      <vt:lpstr>77. FC Trend (HI) 1</vt:lpstr>
      <vt:lpstr>78. FC Trend (HI) 2</vt:lpstr>
      <vt:lpstr>79. FC Trend (HI) 3</vt:lpstr>
      <vt:lpstr>80. FC Trend (VI) 1</vt:lpstr>
      <vt:lpstr>81. FC Trend (VI) 2</vt:lpstr>
      <vt:lpstr>82. FC Trend (VI) 3</vt:lpstr>
      <vt:lpstr>83. FC Trend (OSSI) 1</vt:lpstr>
      <vt:lpstr>84. FC Trend (OSSI) 2</vt:lpstr>
      <vt:lpstr>85. Participants Helped (HI) 1</vt:lpstr>
      <vt:lpstr>86. Participants Helped (HI) 2</vt:lpstr>
      <vt:lpstr>87. Participants Helped (VI) 1</vt:lpstr>
      <vt:lpstr>88. Participants Helped (VI) 2</vt:lpstr>
      <vt:lpstr>89. Participants Helped OSSI 1</vt:lpstr>
      <vt:lpstr>90. Participants Helped OSSI 2</vt:lpstr>
      <vt:lpstr>91. FC Helped (HI) 1</vt:lpstr>
      <vt:lpstr>92. FC Helped (HI) 2</vt:lpstr>
      <vt:lpstr>93. FC Helped (VI) 1</vt:lpstr>
      <vt:lpstr>94. FC Helped (VI) 2</vt:lpstr>
      <vt:lpstr>95. FC Helped (OSSI)</vt:lpstr>
      <vt:lpstr>96. PSS 1</vt:lpstr>
      <vt:lpstr>97. PSS 2</vt:lpstr>
      <vt:lpstr>All</vt:lpstr>
      <vt:lpstr>HI</vt:lpstr>
      <vt:lpstr>OSSI</vt:lpstr>
      <vt:lpstr>VI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2021-06-17T00:59:14Z</dcterms:modified>
</cp:coreProperties>
</file>